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0.200\財政課_財政g\06　財政状況資料集（財政状況一覧表・比較分析表等）\R6財政状況資料集\"/>
    </mc:Choice>
  </mc:AlternateContent>
  <xr:revisionPtr revIDLastSave="0" documentId="13_ncr:1_{11CD2C45-5786-42DB-9752-FD78BC038758}" xr6:coauthVersionLast="47" xr6:coauthVersionMax="47" xr10:uidLastSave="{00000000-0000-0000-0000-000000000000}"/>
  <bookViews>
    <workbookView xWindow="-28920" yWindow="1740" windowWidth="29040" windowHeight="1572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C35" i="10"/>
  <c r="BE34" i="10"/>
  <c r="C34" i="10"/>
  <c r="U34" i="10" s="1"/>
  <c r="U35" i="10" l="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AM37" i="10" s="1"/>
  <c r="BW34" i="10"/>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<sst xmlns="http://schemas.openxmlformats.org/spreadsheetml/2006/main" count="1117" uniqueCount="571">
  <si>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</si>
  <si>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</si>
  <si>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</si>
  <si>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</si>
  <si>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</si>
  <si>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</si>
  <si>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</si>
  <si>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</si>
  <si>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</si>
  <si>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</si>
  <si>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</si>
  <si>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</si>
  <si>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</si>
  <si>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</si>
  <si>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</si>
  <si>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</si>
  <si>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</si>
  <si>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</si>
  <si>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</si>
  <si>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</si>
  <si>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</si>
  <si>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</si>
  <si>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</si>
  <si>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</si>
  <si>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</si>
  <si>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</si>
  <si>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</si>
  <si>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</si>
  <si>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</si>
  <si>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</si>
  <si>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</si>
  <si>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</si>
  <si>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</si>
  <si>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</si>
  <si>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</si>
  <si>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</si>
  <si>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</si>
  <si>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</si>
  <si>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</si>
  <si>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</si>
  <si>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</si>
  <si>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</si>
  <si>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</si>
  <si>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</si>
  <si>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</si>
  <si>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</si>
  <si>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</si>
  <si>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</si>
  <si>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</si>
  <si>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</si>
  <si>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</si>
  <si>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</si>
  <si>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</si>
  <si>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</si>
  <si>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</si>
  <si>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</si>
  <si>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</si>
  <si>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</si>
  <si>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</si>
  <si>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</si>
  <si>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</si>
  <si>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</si>
  <si>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</si>
  <si>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</si>
  <si>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</si>
  <si>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</si>
  <si>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</si>
  <si>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</si>
  <si>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</si>
  <si>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</si>
  <si>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</si>
  <si>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</si>
  <si>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</si>
  <si>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</si>
  <si>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</si>
  <si>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</si>
  <si>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</si>
  <si>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</si>
  <si>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</si>
  <si>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</si>
  <si>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</si>
  <si>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</si>
  <si>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</si>
  <si>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</si>
  <si>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</si>
  <si>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</si>
  <si>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</si>
  <si>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</si>
  <si>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</si>
  <si>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</si>
  <si>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</si>
  <si>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</si>
  <si>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</si>
  <si>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</si>
  <si>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六ケ所村</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</si>
  <si>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</si>
  <si>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</si>
  <si>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</si>
  <si>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</si>
  <si>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</si>
  <si>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</si>
  <si>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</si>
  <si>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</si>
  <si>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</si>
  <si>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</si>
  <si>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</si>
  <si>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</si>
  <si>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</si>
  <si>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</si>
  <si>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</si>
  <si>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</si>
  <si>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</si>
  <si>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</si>
  <si>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</si>
  <si>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</si>
  <si>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</si>
  <si>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</si>
  <si>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</si>
  <si>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</si>
  <si>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</si>
  <si>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</si>
  <si>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</si>
  <si>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</si>
  <si>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</si>
  <si>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</si>
  <si>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</si>
  <si>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</si>
  <si>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</si>
  <si>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</si>
  <si>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</si>
  <si>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</si>
  <si>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</si>
  <si>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</si>
  <si>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</si>
  <si>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</si>
  <si>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</si>
  <si>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</si>
  <si>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</si>
  <si>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</si>
  <si>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</si>
  <si>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</si>
  <si>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</si>
  <si>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</si>
  <si>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</si>
  <si>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</si>
  <si>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</si>
  <si>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</si>
  <si>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</si>
  <si>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</si>
  <si>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</si>
  <si>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</si>
  <si>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</si>
  <si>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</si>
  <si>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</si>
  <si>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</si>
  <si>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</si>
  <si>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</si>
  <si>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</si>
  <si>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</si>
  <si>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</si>
  <si>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</si>
  <si>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</si>
  <si>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</si>
  <si>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</si>
  <si>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</si>
  <si>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</si>
  <si>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</si>
  <si>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</si>
  <si>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</si>
  <si>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</si>
  <si>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</si>
  <si>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</si>
  <si>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</si>
  <si>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</si>
  <si>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</si>
  <si>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</si>
  <si>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</si>
  <si>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</si>
  <si>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</si>
  <si>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</si>
  <si>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</si>
  <si>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</si>
  <si>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</si>
  <si>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</si>
  <si>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</si>
  <si>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</si>
  <si>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</si>
  <si>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</si>
  <si>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</si>
  <si>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</si>
  <si>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</si>
  <si>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</si>
  <si>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</si>
  <si>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</si>
  <si>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</si>
  <si>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</si>
  <si>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</si>
  <si>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</si>
  <si>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</si>
  <si>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</si>
  <si>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</si>
  <si>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</si>
  <si>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</si>
  <si>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青森県六ケ所村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</si>
  <si>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</si>
  <si>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</si>
  <si>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</si>
  <si>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</si>
  <si>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</si>
  <si>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</si>
  <si>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</si>
  <si>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</si>
  <si>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</si>
  <si>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</si>
  <si>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</si>
  <si>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</si>
  <si>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</si>
  <si>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</si>
  <si>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</si>
  <si>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</si>
  <si>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</si>
  <si>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</si>
  <si>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</si>
  <si>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</si>
  <si>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</si>
  <si>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</si>
  <si>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</si>
  <si>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</si>
  <si>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</si>
  <si>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</si>
  <si>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</si>
  <si>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</si>
  <si>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</si>
  <si>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</si>
  <si>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</si>
  <si>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</si>
  <si>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</si>
  <si>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</si>
  <si>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</si>
  <si>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</si>
  <si>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</si>
  <si>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</si>
  <si>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</si>
  <si>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</si>
  <si>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</si>
  <si>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</si>
  <si>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</si>
  <si>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</si>
  <si>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</si>
  <si>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</si>
  <si>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</si>
  <si>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</si>
  <si>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</si>
  <si>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</si>
  <si>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</si>
  <si>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</si>
  <si>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</si>
  <si>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</si>
  <si>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</si>
  <si>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</si>
  <si>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</si>
  <si>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</si>
  <si>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</si>
  <si>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</si>
  <si>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</si>
  <si>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</si>
  <si>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</si>
  <si>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</si>
  <si>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</si>
  <si>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</si>
  <si>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</si>
  <si>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</si>
  <si>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</si>
  <si>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</si>
  <si>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</si>
  <si>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</si>
  <si>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</si>
  <si>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</si>
  <si>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</si>
  <si>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</si>
  <si>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</si>
  <si>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</si>
  <si>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</si>
  <si>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</si>
  <si>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</si>
  <si>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</si>
  <si>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</si>
  <si>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</si>
  <si>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</si>
  <si>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</si>
  <si>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</si>
  <si>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</si>
  <si>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</si>
  <si>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</si>
  <si>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</si>
  <si>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</si>
  <si>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</si>
  <si>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</si>
  <si>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</si>
  <si>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</si>
  <si>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</si>
  <si>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</si>
  <si>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</si>
  <si>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</si>
  <si>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</si>
  <si>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</si>
  <si>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</si>
  <si>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</si>
  <si>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</si>
  <si>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</si>
  <si>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</si>
  <si>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</si>
  <si>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</si>
  <si>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</si>
  <si>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</si>
  <si>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</si>
  <si>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</si>
  <si>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</si>
  <si>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</si>
  <si>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</si>
  <si>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</si>
  <si>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</si>
  <si>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</si>
  <si>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</si>
  <si>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</si>
  <si>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</si>
  <si>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</si>
  <si>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</si>
  <si>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</si>
  <si>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</si>
  <si>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</si>
  <si>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</si>
  <si>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</si>
  <si>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</si>
  <si>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</si>
  <si>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</si>
  <si>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</si>
  <si>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</si>
  <si>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</si>
  <si>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</si>
  <si>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</si>
  <si>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</si>
  <si>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</si>
  <si>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</si>
  <si>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</si>
  <si>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</si>
  <si>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</si>
  <si>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</si>
  <si>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</si>
  <si>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</si>
  <si>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</si>
  <si>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</si>
  <si>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</si>
  <si>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</si>
  <si>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青森県六ケ所村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</si>
  <si>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</si>
  <si>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</si>
  <si>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</si>
  <si>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</si>
  <si>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</si>
  <si>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</si>
  <si>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</si>
  <si>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</si>
  <si>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</si>
  <si>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</si>
  <si>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</si>
  <si>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</si>
  <si>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</si>
  <si>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</si>
  <si>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</si>
  <si>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</si>
  <si>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</si>
  <si>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</si>
  <si>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</si>
  <si>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</si>
  <si>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</si>
  <si>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</si>
  <si>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</si>
  <si>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</si>
  <si>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</si>
  <si>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</si>
  <si>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</si>
  <si>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</si>
  <si>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</si>
  <si>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</si>
  <si>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</si>
  <si>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</si>
  <si>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</si>
  <si>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</si>
  <si>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</si>
  <si>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後期高齢者医療特別会計</t>
    <phoneticPr fontId="5"/>
  </si>
  <si>
    <t>介護保険特別会計（保険事業勘定）</t>
    <phoneticPr fontId="5"/>
  </si>
  <si>
    <t>水道事業会計</t>
    <phoneticPr fontId="5"/>
  </si>
  <si>
    <t>法適用企業</t>
    <phoneticPr fontId="5"/>
  </si>
  <si>
    <t>農業集落排水事業会計</t>
    <phoneticPr fontId="5"/>
  </si>
  <si>
    <t>下水道事業会計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</si>
  <si>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</si>
  <si>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</si>
  <si>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</si>
  <si>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</si>
  <si>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</si>
  <si>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</si>
  <si>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</si>
  <si>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</si>
  <si>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</si>
  <si>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</si>
  <si>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</si>
  <si>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</si>
  <si>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</si>
  <si>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</si>
  <si>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</si>
  <si>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</si>
  <si>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</si>
  <si>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</si>
  <si>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</si>
  <si>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</si>
  <si>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</si>
  <si>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</si>
  <si>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</si>
  <si>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</si>
  <si>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</si>
  <si>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</si>
  <si>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</si>
  <si>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</si>
  <si>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</si>
  <si>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</si>
  <si>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</si>
  <si>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</si>
  <si>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</si>
  <si>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</si>
  <si>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</si>
  <si>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</si>
  <si>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</si>
  <si>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</si>
  <si>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</si>
  <si>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</si>
  <si>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</si>
  <si>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</si>
  <si>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</si>
  <si>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</si>
  <si>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</si>
  <si>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</si>
  <si>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</si>
  <si>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</si>
  <si>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</si>
  <si>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</si>
  <si>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</si>
  <si>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</si>
  <si>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</si>
  <si>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</si>
  <si>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</si>
  <si>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</si>
  <si>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</si>
  <si>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</si>
  <si>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</si>
  <si>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</si>
  <si>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</si>
  <si>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</si>
  <si>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</si>
  <si>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</si>
  <si>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</si>
  <si>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</si>
  <si>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</si>
  <si>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</si>
  <si>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</si>
  <si>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</si>
  <si>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</si>
  <si>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</si>
  <si>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</si>
  <si>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</si>
  <si>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</si>
  <si>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</si>
  <si>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</si>
  <si>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</si>
  <si>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</si>
  <si>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</si>
  <si>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</si>
  <si>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</si>
  <si>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</si>
  <si>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</si>
  <si>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</si>
  <si>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</si>
  <si>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</si>
  <si>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</si>
  <si>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</si>
  <si>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</si>
  <si>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</si>
  <si>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</si>
  <si>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</si>
  <si>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</si>
  <si>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</si>
  <si>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</si>
  <si>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</si>
  <si>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</si>
  <si>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</si>
  <si>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</si>
  <si>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</si>
  <si>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</si>
  <si>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</si>
  <si>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</si>
  <si>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</si>
  <si>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</si>
  <si>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</si>
  <si>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</si>
  <si>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</si>
  <si>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</si>
  <si>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</si>
  <si>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</si>
  <si>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</si>
  <si>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</si>
  <si>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</si>
  <si>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</si>
  <si>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</si>
  <si>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</si>
  <si>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</si>
  <si>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</si>
  <si>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</si>
  <si>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</si>
  <si>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</si>
  <si>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</si>
  <si>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</si>
  <si>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</si>
  <si>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</si>
  <si>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</si>
  <si>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</si>
  <si>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</si>
  <si>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</si>
  <si>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</si>
  <si>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</si>
  <si>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</si>
  <si>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</si>
  <si>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</si>
  <si>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13.33</t>
  </si>
  <si>
    <t>▲ 13.30</t>
  </si>
  <si>
    <t>▲ 5.61</t>
  </si>
  <si>
    <t>▲ 2.36</t>
  </si>
  <si>
    <t>▲ 2.62</t>
  </si>
  <si>
    <t>水道事業会計</t>
  </si>
  <si>
    <t>下水道事業会計</t>
  </si>
  <si>
    <t>一般会計</t>
  </si>
  <si>
    <t>介護保険特別会計（保険事業勘定）</t>
  </si>
  <si>
    <t>農業集落排水事業会計</t>
  </si>
  <si>
    <t>工業用水道事業会計</t>
  </si>
  <si>
    <t>国民健康保険特別会計（事業勘定）</t>
  </si>
  <si>
    <t>国民健康保険特別会計（施設勘定）</t>
  </si>
  <si>
    <t>その他会計（赤字）</t>
  </si>
  <si>
    <t>その他会計（黒字）</t>
  </si>
  <si>
    <t>R02</t>
    <phoneticPr fontId="5"/>
  </si>
  <si>
    <t>R03</t>
    <phoneticPr fontId="5"/>
  </si>
  <si>
    <t>R04</t>
    <phoneticPr fontId="5"/>
  </si>
  <si>
    <t>R05</t>
    <phoneticPr fontId="5"/>
  </si>
  <si>
    <t>R06</t>
    <phoneticPr fontId="5"/>
  </si>
  <si>
    <t>北部上北広域事務組合（一般会計）</t>
    <rPh sb="0" eb="2">
      <t>ホクブ</t>
    </rPh>
    <rPh sb="2" eb="4">
      <t>カミキタ</t>
    </rPh>
    <rPh sb="4" eb="6">
      <t>コウイキ</t>
    </rPh>
    <rPh sb="6" eb="8">
      <t>ジム</t>
    </rPh>
    <rPh sb="8" eb="10">
      <t>クミアイ</t>
    </rPh>
    <rPh sb="11" eb="15">
      <t>イッパンカイケイ</t>
    </rPh>
    <phoneticPr fontId="2"/>
  </si>
  <si>
    <t>北部上北広域事務組合（病院事業会計）</t>
    <rPh sb="0" eb="2">
      <t>ホクブ</t>
    </rPh>
    <rPh sb="2" eb="4">
      <t>カミキタ</t>
    </rPh>
    <rPh sb="4" eb="6">
      <t>コウイキ</t>
    </rPh>
    <rPh sb="6" eb="10">
      <t>ジムクミアイ</t>
    </rPh>
    <rPh sb="11" eb="13">
      <t>ビョウイン</t>
    </rPh>
    <rPh sb="13" eb="15">
      <t>ジギョウ</t>
    </rPh>
    <rPh sb="15" eb="17">
      <t>カイケイ</t>
    </rPh>
    <phoneticPr fontId="2"/>
  </si>
  <si>
    <t>上北地方教育・福祉事務組合</t>
    <rPh sb="0" eb="2">
      <t>カミキタ</t>
    </rPh>
    <rPh sb="2" eb="4">
      <t>チホウ</t>
    </rPh>
    <rPh sb="4" eb="6">
      <t>キョウイク</t>
    </rPh>
    <rPh sb="7" eb="9">
      <t>フクシ</t>
    </rPh>
    <rPh sb="9" eb="13">
      <t>ジムクミアイ</t>
    </rPh>
    <phoneticPr fontId="2"/>
  </si>
  <si>
    <t>下北地域広域事務組合</t>
    <rPh sb="0" eb="2">
      <t>シモキタ</t>
    </rPh>
    <rPh sb="2" eb="4">
      <t>チイキ</t>
    </rPh>
    <rPh sb="4" eb="6">
      <t>コウイキ</t>
    </rPh>
    <rPh sb="6" eb="10">
      <t>ジムクミアイ</t>
    </rPh>
    <phoneticPr fontId="2"/>
  </si>
  <si>
    <t>青森県市町村総合事務組合</t>
    <rPh sb="0" eb="3">
      <t>アオモリケン</t>
    </rPh>
    <rPh sb="3" eb="6">
      <t>シチョウソン</t>
    </rPh>
    <rPh sb="6" eb="8">
      <t>ソウゴウ</t>
    </rPh>
    <rPh sb="8" eb="12">
      <t>ジムクミアイ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</si>
  <si>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</si>
  <si>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9">
      <t>イッパンカイケイ</t>
    </rPh>
    <phoneticPr fontId="2"/>
  </si>
  <si>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</si>
  <si>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青森県交通災害共済組合</t>
    <rPh sb="0" eb="3">
      <t>アオモリケン</t>
    </rPh>
    <rPh sb="3" eb="7">
      <t>コウツウサイガイ</t>
    </rPh>
    <rPh sb="7" eb="9">
      <t>キョウサイ</t>
    </rPh>
    <rPh sb="9" eb="11">
      <t>クミアイ</t>
    </rPh>
    <phoneticPr fontId="2"/>
  </si>
  <si>
    <t>六ヶ所村地域振興開発</t>
    <rPh sb="0" eb="4">
      <t>ロッカショムラ</t>
    </rPh>
    <rPh sb="4" eb="6">
      <t>チイキ</t>
    </rPh>
    <rPh sb="6" eb="8">
      <t>シンコウ</t>
    </rPh>
    <rPh sb="8" eb="10">
      <t>カイハツ</t>
    </rPh>
    <phoneticPr fontId="2"/>
  </si>
  <si>
    <t>六ケ所村文化振興公社</t>
    <rPh sb="0" eb="4">
      <t>ロッカショムラ</t>
    </rPh>
    <rPh sb="4" eb="6">
      <t>ブンカ</t>
    </rPh>
    <rPh sb="6" eb="8">
      <t>シンコウ</t>
    </rPh>
    <rPh sb="8" eb="10">
      <t>コウシャ</t>
    </rPh>
    <phoneticPr fontId="2"/>
  </si>
  <si>
    <t>六ヶ所村農業総合公社</t>
    <rPh sb="0" eb="4">
      <t>ロッカショムラ</t>
    </rPh>
    <rPh sb="4" eb="8">
      <t>ノウギョウソウゴウ</t>
    </rPh>
    <rPh sb="8" eb="10">
      <t>コウシャ</t>
    </rPh>
    <phoneticPr fontId="2"/>
  </si>
  <si>
    <t>六ヶ所村エネルギーマネジメント株式会社</t>
    <rPh sb="0" eb="4">
      <t>ロッカショムラ</t>
    </rPh>
    <rPh sb="15" eb="17">
      <t>カブシキ</t>
    </rPh>
    <rPh sb="17" eb="19">
      <t>カイシャ</t>
    </rPh>
    <phoneticPr fontId="2"/>
  </si>
  <si>
    <t>新庁舎建設準備基金</t>
  </si>
  <si>
    <t>地域企業長期発展推進基金</t>
  </si>
  <si>
    <t>核燃料物質等取扱税交付金事業基金</t>
    <rPh sb="0" eb="3">
      <t>カクネンリョウ</t>
    </rPh>
    <rPh sb="3" eb="5">
      <t>ブッシツ</t>
    </rPh>
    <rPh sb="5" eb="6">
      <t>ナド</t>
    </rPh>
    <rPh sb="6" eb="9">
      <t>トリアツカイゼイ</t>
    </rPh>
    <rPh sb="9" eb="12">
      <t>コウフキン</t>
    </rPh>
    <rPh sb="12" eb="14">
      <t>ジギョウ</t>
    </rPh>
    <rPh sb="14" eb="16">
      <t>キキン</t>
    </rPh>
    <phoneticPr fontId="5"/>
  </si>
  <si>
    <t>地域福祉基金</t>
    <rPh sb="2" eb="4">
      <t>フクシ</t>
    </rPh>
    <rPh sb="4" eb="6">
      <t>キキン</t>
    </rPh>
    <phoneticPr fontId="5"/>
  </si>
  <si>
    <t>-</t>
    <phoneticPr fontId="2"/>
  </si>
  <si>
    <t>電源立地地域対策交付金事業基金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</si>
</sst>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B2CA-482F-B989-2557F649E3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428021</c:v>
                </c:pt>
                <c:pt idx="1">
                  <c:v>500981</c:v>
                </c:pt>
                <c:pt idx="2">
                  <c:v>318771</c:v>
                </c:pt>
                <c:pt idx="3">
                  <c:v>297785</c:v>
                </c:pt>
                <c:pt idx="4">
                  <c:v>255050</c:v>
                </c:pt>
              </c:numCache>
            </c:numRef>
          </c:val>
          <c:smooth val="0"/>
          <c:extLst>
            <c:ext xmlns:c16="http://schemas.microsoft.com/office/drawing/2014/chart" uri="{C3380CC4-5D6E-409C-BE32-E72D297353CC}">
              <c16:uniqueId val="{00000001-B2CA-482F-B989-2557F649E3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c:v>
                </c:pt>
                <c:pt idx="1">
                  <c:v>2.2000000000000002</c:v>
                </c:pt>
                <c:pt idx="2">
                  <c:v>2.41</c:v>
                </c:pt>
                <c:pt idx="3">
                  <c:v>2.54</c:v>
                </c:pt>
                <c:pt idx="4">
                  <c:v>2.78</c:v>
                </c:pt>
              </c:numCache>
            </c:numRef>
          </c:val>
          <c:extLst>
            <c:ext xmlns:c16="http://schemas.microsoft.com/office/drawing/2014/chart" uri="{C3380CC4-5D6E-409C-BE32-E72D297353CC}">
              <c16:uniqueId val="{00000000-6BC6-42C0-AA71-AE80DDC5C0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70.13</c:v>
                </c:pt>
                <c:pt idx="1">
                  <c:v>57.69</c:v>
                </c:pt>
                <c:pt idx="2">
                  <c:v>50.1</c:v>
                </c:pt>
                <c:pt idx="3">
                  <c:v>49.8</c:v>
                </c:pt>
                <c:pt idx="4">
                  <c:v>42.79</c:v>
                </c:pt>
              </c:numCache>
            </c:numRef>
          </c:val>
          <c:extLst>
            <c:ext xmlns:c16="http://schemas.microsoft.com/office/drawing/2014/chart" uri="{C3380CC4-5D6E-409C-BE32-E72D297353CC}">
              <c16:uniqueId val="{00000001-6BC6-42C0-AA71-AE80DDC5C0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-13.33</c:v>
                </c:pt>
                <c:pt idx="1">
                  <c:v>-13.3</c:v>
                </c:pt>
                <c:pt idx="2">
                  <c:v>-5.61</c:v>
                </c:pt>
                <c:pt idx="3">
                  <c:v>-2.36</c:v>
                </c:pt>
                <c:pt idx="4">
                  <c:v>-2.62</c:v>
                </c:pt>
              </c:numCache>
            </c:numRef>
          </c:val>
          <c:smooth val="0"/>
          <c:extLst>
            <c:ext xmlns:c16="http://schemas.microsoft.com/office/drawing/2014/chart" uri="{C3380CC4-5D6E-409C-BE32-E72D297353CC}">
              <c16:uniqueId val="{00000002-6BC6-42C0-AA71-AE80DDC5C0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7.0000000000000007E-2</c:v>
                </c:pt>
                <c:pt idx="4">
                  <c:v>#N/A</c:v>
                </c:pt>
                <c:pt idx="5">
                  <c:v>0.04</c:v>
                </c:pt>
                <c:pt idx="6">
                  <c:v>#N/A</c:v>
                </c:pt>
                <c:pt idx="7">
                  <c:v>0.06</c:v>
                </c:pt>
                <c:pt idx="8">
                  <c:v>#N/A</c:v>
                </c:pt>
                <c:pt idx="9">
                  <c:v>0.02</c:v>
                </c:pt>
              </c:numCache>
            </c:numRef>
          </c:val>
          <c:extLst>
            <c:ext xmlns:c16="http://schemas.microsoft.com/office/drawing/2014/chart" uri="{C3380CC4-5D6E-409C-BE32-E72D297353CC}">
              <c16:uniqueId val="{00000000-0309-4BC8-A476-A0921436F5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09-4BC8-A476-A0921436F5FD}"/>
            </c:ext>
          </c:extLst>
        </c:ser>
        <c:ser>
          <c:idx val="2"/>
          <c:order val="2"/>
          <c:tx>
            <c:strRef>
              <c:f>データシート!$A$29</c:f>
              <c:strCache>
                <c:ptCount val="1"/>
                <c:pt idx="0">
                  <c:v>国民健康保険特別会計（施設勘定）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2-0309-4BC8-A476-A0921436F5FD}"/>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0.13</c:v>
                </c:pt>
                <c:pt idx="4">
                  <c:v>#N/A</c:v>
                </c:pt>
                <c:pt idx="5">
                  <c:v>0.13</c:v>
                </c:pt>
                <c:pt idx="6">
                  <c:v>#N/A</c:v>
                </c:pt>
                <c:pt idx="7">
                  <c:v>0.09</c:v>
                </c:pt>
                <c:pt idx="8">
                  <c:v>#N/A</c:v>
                </c:pt>
                <c:pt idx="9">
                  <c:v>0.15</c:v>
                </c:pt>
              </c:numCache>
            </c:numRef>
          </c:val>
          <c:extLst>
            <c:ext xmlns:c16="http://schemas.microsoft.com/office/drawing/2014/chart" uri="{C3380CC4-5D6E-409C-BE32-E72D297353CC}">
              <c16:uniqueId val="{00000003-0309-4BC8-A476-A0921436F5F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0.28999999999999998</c:v>
                </c:pt>
                <c:pt idx="4">
                  <c:v>#N/A</c:v>
                </c:pt>
                <c:pt idx="5">
                  <c:v>0.31</c:v>
                </c:pt>
                <c:pt idx="6">
                  <c:v>#N/A</c:v>
                </c:pt>
                <c:pt idx="7">
                  <c:v>0.26</c:v>
                </c:pt>
                <c:pt idx="8">
                  <c:v>#N/A</c:v>
                </c:pt>
                <c:pt idx="9">
                  <c:v>0.16</c:v>
                </c:pt>
              </c:numCache>
            </c:numRef>
          </c:val>
          <c:extLst>
            <c:ext xmlns:c16="http://schemas.microsoft.com/office/drawing/2014/chart" uri="{C3380CC4-5D6E-409C-BE32-E72D297353CC}">
              <c16:uniqueId val="{00000004-0309-4BC8-A476-A0921436F5FD}"/>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0.27</c:v>
                </c:pt>
                <c:pt idx="4">
                  <c:v>#N/A</c:v>
                </c:pt>
                <c:pt idx="5">
                  <c:v>0.23</c:v>
                </c:pt>
                <c:pt idx="6">
                  <c:v>#N/A</c:v>
                </c:pt>
                <c:pt idx="7">
                  <c:v>0.38</c:v>
                </c:pt>
                <c:pt idx="8">
                  <c:v>#N/A</c:v>
                </c:pt>
                <c:pt idx="9">
                  <c:v>0.47</c:v>
                </c:pt>
              </c:numCache>
            </c:numRef>
          </c:val>
          <c:extLst>
            <c:ext xmlns:c16="http://schemas.microsoft.com/office/drawing/2014/chart" uri="{C3380CC4-5D6E-409C-BE32-E72D297353CC}">
              <c16:uniqueId val="{00000005-0309-4BC8-A476-A0921436F5F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0.23</c:v>
                </c:pt>
                <c:pt idx="4">
                  <c:v>#N/A</c:v>
                </c:pt>
                <c:pt idx="5">
                  <c:v>0.8</c:v>
                </c:pt>
                <c:pt idx="6">
                  <c:v>#N/A</c:v>
                </c:pt>
                <c:pt idx="7">
                  <c:v>0.49</c:v>
                </c:pt>
                <c:pt idx="8">
                  <c:v>#N/A</c:v>
                </c:pt>
                <c:pt idx="9">
                  <c:v>0.49</c:v>
                </c:pt>
              </c:numCache>
            </c:numRef>
          </c:val>
          <c:extLst>
            <c:ext xmlns:c16="http://schemas.microsoft.com/office/drawing/2014/chart" uri="{C3380CC4-5D6E-409C-BE32-E72D297353CC}">
              <c16:uniqueId val="{00000006-0309-4BC8-A476-A0921436F5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1.22</c:v>
                </c:pt>
                <c:pt idx="2">
                  <c:v>#N/A</c:v>
                </c:pt>
                <c:pt idx="3">
                  <c:v>2.19</c:v>
                </c:pt>
                <c:pt idx="4">
                  <c:v>#N/A</c:v>
                </c:pt>
                <c:pt idx="5">
                  <c:v>2.4</c:v>
                </c:pt>
                <c:pt idx="6">
                  <c:v>#N/A</c:v>
                </c:pt>
                <c:pt idx="7">
                  <c:v>2.54</c:v>
                </c:pt>
                <c:pt idx="8">
                  <c:v>#N/A</c:v>
                </c:pt>
                <c:pt idx="9">
                  <c:v>2.77</c:v>
                </c:pt>
              </c:numCache>
            </c:numRef>
          </c:val>
          <c:extLst>
            <c:ext xmlns:c16="http://schemas.microsoft.com/office/drawing/2014/chart" uri="{C3380CC4-5D6E-409C-BE32-E72D297353CC}">
              <c16:uniqueId val="{00000007-0309-4BC8-A476-A0921436F5F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3.72</c:v>
                </c:pt>
                <c:pt idx="2">
                  <c:v>#N/A</c:v>
                </c:pt>
                <c:pt idx="3">
                  <c:v>3.68</c:v>
                </c:pt>
                <c:pt idx="4">
                  <c:v>#N/A</c:v>
                </c:pt>
                <c:pt idx="5">
                  <c:v>2.91</c:v>
                </c:pt>
                <c:pt idx="6">
                  <c:v>#N/A</c:v>
                </c:pt>
                <c:pt idx="7">
                  <c:v>3.26</c:v>
                </c:pt>
                <c:pt idx="8">
                  <c:v>#N/A</c:v>
                </c:pt>
                <c:pt idx="9">
                  <c:v>3.19</c:v>
                </c:pt>
              </c:numCache>
            </c:numRef>
          </c:val>
          <c:extLst>
            <c:ext xmlns:c16="http://schemas.microsoft.com/office/drawing/2014/chart" uri="{C3380CC4-5D6E-409C-BE32-E72D297353CC}">
              <c16:uniqueId val="{00000008-0309-4BC8-A476-A0921436F5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3.43</c:v>
                </c:pt>
                <c:pt idx="2">
                  <c:v>#N/A</c:v>
                </c:pt>
                <c:pt idx="3">
                  <c:v>3.59</c:v>
                </c:pt>
                <c:pt idx="4">
                  <c:v>#N/A</c:v>
                </c:pt>
                <c:pt idx="5">
                  <c:v>2.8</c:v>
                </c:pt>
                <c:pt idx="6">
                  <c:v>#N/A</c:v>
                </c:pt>
                <c:pt idx="7">
                  <c:v>3.25</c:v>
                </c:pt>
                <c:pt idx="8">
                  <c:v>#N/A</c:v>
                </c:pt>
                <c:pt idx="9">
                  <c:v>3.31</c:v>
                </c:pt>
              </c:numCache>
            </c:numRef>
          </c:val>
          <c:extLst>
            <c:ext xmlns:c16="http://schemas.microsoft.com/office/drawing/2014/chart" uri="{C3380CC4-5D6E-409C-BE32-E72D297353CC}">
              <c16:uniqueId val="{00000009-0309-4BC8-A476-A0921436F5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523</c:v>
                </c:pt>
                <c:pt idx="5">
                  <c:v>494</c:v>
                </c:pt>
                <c:pt idx="8">
                  <c:v>474</c:v>
                </c:pt>
                <c:pt idx="11">
                  <c:v>418</c:v>
                </c:pt>
                <c:pt idx="14">
                  <c:v>399</c:v>
                </c:pt>
              </c:numCache>
            </c:numRef>
          </c:val>
          <c:extLst>
            <c:ext xmlns:c16="http://schemas.microsoft.com/office/drawing/2014/chart" uri="{C3380CC4-5D6E-409C-BE32-E72D297353CC}">
              <c16:uniqueId val="{00000000-6066-451C-9148-0BA12D8350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66-451C-9148-0BA12D8350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6066-451C-9148-0BA12D8350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c:v>
                </c:pt>
                <c:pt idx="3">
                  <c:v>27</c:v>
                </c:pt>
                <c:pt idx="6">
                  <c:v>18</c:v>
                </c:pt>
                <c:pt idx="9">
                  <c:v>11</c:v>
                </c:pt>
                <c:pt idx="12">
                  <c:v>13</c:v>
                </c:pt>
              </c:numCache>
            </c:numRef>
          </c:val>
          <c:extLst>
            <c:ext xmlns:c16="http://schemas.microsoft.com/office/drawing/2014/chart" uri="{C3380CC4-5D6E-409C-BE32-E72D297353CC}">
              <c16:uniqueId val="{00000003-6066-451C-9148-0BA12D8350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331</c:v>
                </c:pt>
                <c:pt idx="3">
                  <c:v>327</c:v>
                </c:pt>
                <c:pt idx="6">
                  <c:v>312</c:v>
                </c:pt>
                <c:pt idx="9">
                  <c:v>314</c:v>
                </c:pt>
                <c:pt idx="12">
                  <c:v>379</c:v>
                </c:pt>
              </c:numCache>
            </c:numRef>
          </c:val>
          <c:extLst>
            <c:ext xmlns:c16="http://schemas.microsoft.com/office/drawing/2014/chart" uri="{C3380CC4-5D6E-409C-BE32-E72D297353CC}">
              <c16:uniqueId val="{00000004-6066-451C-9148-0BA12D8350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66-451C-9148-0BA12D8350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66-451C-9148-0BA12D8350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490</c:v>
                </c:pt>
                <c:pt idx="3">
                  <c:v>431</c:v>
                </c:pt>
                <c:pt idx="6">
                  <c:v>403</c:v>
                </c:pt>
                <c:pt idx="9">
                  <c:v>330</c:v>
                </c:pt>
                <c:pt idx="12">
                  <c:v>314</c:v>
                </c:pt>
              </c:numCache>
            </c:numRef>
          </c:val>
          <c:extLst>
            <c:ext xmlns:c16="http://schemas.microsoft.com/office/drawing/2014/chart" uri="{C3380CC4-5D6E-409C-BE32-E72D297353CC}">
              <c16:uniqueId val="{00000007-6066-451C-9148-0BA12D8350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343</c:v>
                </c:pt>
                <c:pt idx="2">
                  <c:v>#N/A</c:v>
                </c:pt>
                <c:pt idx="3">
                  <c:v>#N/A</c:v>
                </c:pt>
                <c:pt idx="4">
                  <c:v>292</c:v>
                </c:pt>
                <c:pt idx="5">
                  <c:v>#N/A</c:v>
                </c:pt>
                <c:pt idx="6">
                  <c:v>#N/A</c:v>
                </c:pt>
                <c:pt idx="7">
                  <c:v>260</c:v>
                </c:pt>
                <c:pt idx="8">
                  <c:v>#N/A</c:v>
                </c:pt>
                <c:pt idx="9">
                  <c:v>#N/A</c:v>
                </c:pt>
                <c:pt idx="10">
                  <c:v>237</c:v>
                </c:pt>
                <c:pt idx="11">
                  <c:v>#N/A</c:v>
                </c:pt>
                <c:pt idx="12">
                  <c:v>#N/A</c:v>
                </c:pt>
                <c:pt idx="13">
                  <c:v>307</c:v>
                </c:pt>
                <c:pt idx="14">
                  <c:v>#N/A</c:v>
                </c:pt>
              </c:numCache>
            </c:numRef>
          </c:val>
          <c:smooth val="0"/>
          <c:extLst>
            <c:ext xmlns:c16="http://schemas.microsoft.com/office/drawing/2014/chart" uri="{C3380CC4-5D6E-409C-BE32-E72D297353CC}">
              <c16:uniqueId val="{00000008-6066-451C-9148-0BA12D8350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3771</c:v>
                </c:pt>
                <c:pt idx="5">
                  <c:v>3382</c:v>
                </c:pt>
                <c:pt idx="8">
                  <c:v>3008</c:v>
                </c:pt>
                <c:pt idx="11">
                  <c:v>2682</c:v>
                </c:pt>
                <c:pt idx="14">
                  <c:v>2397</c:v>
                </c:pt>
              </c:numCache>
            </c:numRef>
          </c:val>
          <c:extLst>
            <c:ext xmlns:c16="http://schemas.microsoft.com/office/drawing/2014/chart" uri="{C3380CC4-5D6E-409C-BE32-E72D297353CC}">
              <c16:uniqueId val="{00000000-E2E5-49CA-B8B2-3D3DC244DC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c:v>
                </c:pt>
                <c:pt idx="5">
                  <c:v>122</c:v>
                </c:pt>
                <c:pt idx="8">
                  <c:v>100</c:v>
                </c:pt>
                <c:pt idx="11">
                  <c:v>102</c:v>
                </c:pt>
                <c:pt idx="14">
                  <c:v>95</c:v>
                </c:pt>
              </c:numCache>
            </c:numRef>
          </c:val>
          <c:extLst>
            <c:ext xmlns:c16="http://schemas.microsoft.com/office/drawing/2014/chart" uri="{C3380CC4-5D6E-409C-BE32-E72D297353CC}">
              <c16:uniqueId val="{00000001-E2E5-49CA-B8B2-3D3DC244DC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10611</c:v>
                </c:pt>
                <c:pt idx="5">
                  <c:v>9521</c:v>
                </c:pt>
                <c:pt idx="8">
                  <c:v>9171</c:v>
                </c:pt>
                <c:pt idx="11">
                  <c:v>8574</c:v>
                </c:pt>
                <c:pt idx="14">
                  <c:v>8061</c:v>
                </c:pt>
              </c:numCache>
            </c:numRef>
          </c:val>
          <c:extLst>
            <c:ext xmlns:c16="http://schemas.microsoft.com/office/drawing/2014/chart" uri="{C3380CC4-5D6E-409C-BE32-E72D297353CC}">
              <c16:uniqueId val="{00000002-E2E5-49CA-B8B2-3D3DC244DC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E5-49CA-B8B2-3D3DC244DC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E5-49CA-B8B2-3D3DC244DC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E5-49CA-B8B2-3D3DC244DC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918</c:v>
                </c:pt>
                <c:pt idx="3">
                  <c:v>932</c:v>
                </c:pt>
                <c:pt idx="6">
                  <c:v>962</c:v>
                </c:pt>
                <c:pt idx="9">
                  <c:v>977</c:v>
                </c:pt>
                <c:pt idx="12">
                  <c:v>997</c:v>
                </c:pt>
              </c:numCache>
            </c:numRef>
          </c:val>
          <c:extLst>
            <c:ext xmlns:c16="http://schemas.microsoft.com/office/drawing/2014/chart" uri="{C3380CC4-5D6E-409C-BE32-E72D297353CC}">
              <c16:uniqueId val="{00000006-E2E5-49CA-B8B2-3D3DC244DC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124</c:v>
                </c:pt>
                <c:pt idx="3">
                  <c:v>98</c:v>
                </c:pt>
                <c:pt idx="6">
                  <c:v>89</c:v>
                </c:pt>
                <c:pt idx="9">
                  <c:v>90</c:v>
                </c:pt>
                <c:pt idx="12">
                  <c:v>109</c:v>
                </c:pt>
              </c:numCache>
            </c:numRef>
          </c:val>
          <c:extLst>
            <c:ext xmlns:c16="http://schemas.microsoft.com/office/drawing/2014/chart" uri="{C3380CC4-5D6E-409C-BE32-E72D297353CC}">
              <c16:uniqueId val="{00000007-E2E5-49CA-B8B2-3D3DC244DC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4566</c:v>
                </c:pt>
                <c:pt idx="3">
                  <c:v>4034</c:v>
                </c:pt>
                <c:pt idx="6">
                  <c:v>3461</c:v>
                </c:pt>
                <c:pt idx="9">
                  <c:v>3035</c:v>
                </c:pt>
                <c:pt idx="12">
                  <c:v>2827</c:v>
                </c:pt>
              </c:numCache>
            </c:numRef>
          </c:val>
          <c:extLst>
            <c:ext xmlns:c16="http://schemas.microsoft.com/office/drawing/2014/chart" uri="{C3380CC4-5D6E-409C-BE32-E72D297353CC}">
              <c16:uniqueId val="{00000008-E2E5-49CA-B8B2-3D3DC244DC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E5-49CA-B8B2-3D3DC244DC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3033</c:v>
                </c:pt>
                <c:pt idx="3">
                  <c:v>2640</c:v>
                </c:pt>
                <c:pt idx="6">
                  <c:v>2270</c:v>
                </c:pt>
                <c:pt idx="9">
                  <c:v>1968</c:v>
                </c:pt>
                <c:pt idx="12">
                  <c:v>1678</c:v>
                </c:pt>
              </c:numCache>
            </c:numRef>
          </c:val>
          <c:extLst>
            <c:ext xmlns:c16="http://schemas.microsoft.com/office/drawing/2014/chart" uri="{C3380CC4-5D6E-409C-BE32-E72D297353CC}">
              <c16:uniqueId val="{0000000A-E2E5-49CA-B8B2-3D3DC244DC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E5-49CA-B8B2-3D3DC244DC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4210</c:v>
                </c:pt>
                <c:pt idx="1">
                  <c:v>4173</c:v>
                </c:pt>
                <c:pt idx="2">
                  <c:v>3984</c:v>
                </c:pt>
              </c:numCache>
            </c:numRef>
          </c:val>
          <c:extLst>
            <c:ext xmlns:c16="http://schemas.microsoft.com/office/drawing/2014/chart" uri="{C3380CC4-5D6E-409C-BE32-E72D297353CC}">
              <c16:uniqueId val="{00000000-3A45-4E6B-BBDB-741EBF2473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940</c:v>
                </c:pt>
                <c:pt idx="1">
                  <c:v>645</c:v>
                </c:pt>
                <c:pt idx="2">
                  <c:v>449</c:v>
                </c:pt>
              </c:numCache>
            </c:numRef>
          </c:val>
          <c:extLst>
            <c:ext xmlns:c16="http://schemas.microsoft.com/office/drawing/2014/chart" uri="{C3380CC4-5D6E-409C-BE32-E72D297353CC}">
              <c16:uniqueId val="{00000001-3A45-4E6B-BBDB-741EBF2473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5042</c:v>
                </c:pt>
                <c:pt idx="1">
                  <c:v>5675</c:v>
                </c:pt>
                <c:pt idx="2">
                  <c:v>6297</c:v>
                </c:pt>
              </c:numCache>
            </c:numRef>
          </c:val>
          <c:extLst>
            <c:ext xmlns:c16="http://schemas.microsoft.com/office/drawing/2014/chart" uri="{C3380CC4-5D6E-409C-BE32-E72D297353CC}">
              <c16:uniqueId val="{00000002-3A45-4E6B-BBDB-741EBF2473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起債の新規借入抑制策により、元利償還金は低減していく見込みである。今後、村長期事業整備計画及び村財政運営計画を基に、将来世代の負担となる起債については慎重に検討し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充当可能財源等が上回っているため、将来負担比率は生じていない。充当可能財源等について、財政調整基金及び減債基金の取崩しにより年々減少していることから、充当可能財源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青森県六ケ所村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新型コロナウイルス感染症対策及び物価高騰等による物件費に係る一般財源について、財政調整基金で補てんしたことから、財政調整基金については令和２年度から現在に至るまで年々減少しているが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、特定目的基金の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電源立地地域対策交付金事業基金については、富ノ沢浄・配水場整備事業に対し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積立てを行ったことから、基金全体の年度末残高は令和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年度よりも増となった。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令和６年度の財政調整基金は約</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39</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億円、減債基金の残高は約４億４千万円、その他特定目的基金のうち、新庁舎建設準備基金の残高については約</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円となっている。財政調整基金については、取崩しをせず財政収支の均衡を図ることを目指し、減債基金については、決算剰余金等を一定額積み立てていく。また、新庁舎建設準備基金については、工事開始までに</a:t>
          </a:r>
          <a:r>
            <a:rPr lang="en-US" altLang="ja-JP"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50</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億を積み立てる予定である。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新庁舎建設準備基金：老朽化が顕著となり、また、津波浸水想定範囲内に位置する現庁舎の建替え費用に充てるための基金。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電源立地地域対策交付金事業基金：電源立地地域対策交付金よる公共用施設の整備及び利便性向上等事業計画の実施に要する経費に充てるための基金。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地域企業長期発展推進基金：物価高騰の影響を受ける地域企業の事業継続又は再構築を支援するための基金。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核燃料物質等取扱税交付金事業基金：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青森県核燃料物質等取扱税交付金による</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公共用施設の整備及び地域の振興事業等の実施に要する経費に充てるための基金。</a:t>
          </a:r>
          <a:endParaRPr lang="en-US" altLang="ja-JP" sz="1300" b="0" i="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　地域福祉基金：高齢者の地域における福祉の増進に関する事業等を行う民間の団体に対する補助等を行うことにより、地域における高齢者の福祉の増進を図るための基金。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年度末の基金現在高は、令和５年度末の約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億から令和６年度末には約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億円へと、約６億円増加した。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内訳としては、電源立地地域対策交付金事業基金において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億円の積み立てを行ったほか、核燃料物質等取扱税交付金を財源として新たに約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億円積み立てたことが、基金残高が増加した要因である。一方で、公共施設維持補修基金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億円の全額取崩しを行ったほか、駐留軍等再編対策事業基金から乳幼児医療給付事業の財源として約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万円を取り崩したことなどが、減少の要因となっている。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新庁舎建設準備基金：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新庁舎建設準備基金は、令和７年度及び令和８年度は積み立てが見込めていないが、令和９年度及び令和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億円ずつ積立て、工事開始までには、積立予定残高を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電源立地地域対策交付金事業基金：富ノ沢浄・配水場整備事業に要する経費に充てるため年度計画をもって取崩しを行っていく。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地域企業長期発展推進基金：奨学資金返還支援補助事業に充てるため減少する見込みである。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新型コロナウイルス感染症対策及び物価高騰等による物件費に係る一般財源について、財政調整基金で補てんしたことから、財政調整基金については令和２年度から現在に至るまで年々減少している。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a:solidFill>
                <a:schemeClr val="dk1"/>
              </a:solidFill>
              <a:latin typeface="ＭＳ ゴシック" panose="020B0609070205080204" pitchFamily="49" charset="-128"/>
              <a:ea typeface="ＭＳ ゴシック" panose="020B0609070205080204" pitchFamily="49" charset="-128"/>
              <a:cs typeface="+mn-cs"/>
            </a:rPr>
            <a:t>　財政調整基金については、取崩しをせず財政収支の均衡を図ることを目指す。	</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毎年度、起債の償還費用に充当しているため年々減少している。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4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減債基金への積立ては、決算剰余金等を一定額積み立てていく。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9,628
9,487
252.58
14,539,670
14,270,915
258,472
9,310,808
1,678,406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原子燃料サイクル施設の立地に伴う関連事業所等の集中による固定資産税及び法人村民税等の村税収入が要因となり、類似団体平均を上回る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という指数になっている。</a:t>
          </a: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今後は、人口減少や高齢化の進行による村民税の減収及び大規模償却資産に係る固定資産税の変動を引き続き注視していき、財政の健全化を維持していく。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94403</xdr:rowOff>
    </xdr:from>
    <xdr:to>
      <xdr:col>23</xdr:col>
      <xdr:colOff>133350</xdr:colOff>
      <xdr:row>37</xdr:row>
      <xdr:rowOff>150707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43805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142663</xdr:rowOff>
    </xdr:from>
    <xdr:to>
      <xdr:col>19</xdr:col>
      <xdr:colOff>133350</xdr:colOff>
      <xdr:row>37</xdr:row>
      <xdr:rowOff>150707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4863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86360</xdr:rowOff>
    </xdr:from>
    <xdr:to>
      <xdr:col>15</xdr:col>
      <xdr:colOff>82550</xdr:colOff>
      <xdr:row>37</xdr:row>
      <xdr:rowOff>142663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4300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5927</xdr:rowOff>
    </xdr:from>
    <xdr:to>
      <xdr:col>11</xdr:col>
      <xdr:colOff>31750</xdr:colOff>
      <xdr:row>37</xdr:row>
      <xdr:rowOff>86360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3495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43603</xdr:rowOff>
    </xdr:from>
    <xdr:to>
      <xdr:col>23</xdr:col>
      <xdr:colOff>184150</xdr:colOff>
      <xdr:row>37</xdr:row>
      <xdr:rowOff>145203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136330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30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99907</xdr:rowOff>
    </xdr:from>
    <xdr:to>
      <xdr:col>19</xdr:col>
      <xdr:colOff>184150</xdr:colOff>
      <xdr:row>38</xdr:row>
      <xdr:rowOff>30057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40234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21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91863</xdr:rowOff>
    </xdr:from>
    <xdr:to>
      <xdr:col>15</xdr:col>
      <xdr:colOff>133350</xdr:colOff>
      <xdr:row>38</xdr:row>
      <xdr:rowOff>22013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32190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35560</xdr:rowOff>
    </xdr:from>
    <xdr:to>
      <xdr:col>11</xdr:col>
      <xdr:colOff>82550</xdr:colOff>
      <xdr:row>37</xdr:row>
      <xdr:rowOff>137160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147337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126577</xdr:rowOff>
    </xdr:from>
    <xdr:to>
      <xdr:col>7</xdr:col>
      <xdr:colOff>31750</xdr:colOff>
      <xdr:row>37</xdr:row>
      <xdr:rowOff>56727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66904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物件費（指定管理委託料やシステム改修委託料等</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や村の地理的要因による人員配置に係る人件費の高止まりにより、近年高水準で推移している。令和２</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３年度は、大雪に伴う除排雪委託料の増大が経常的経費を押し上げ、経常収支比率は高い数値で推移している。令和４</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５年度は、除排雪経費が令和３年度を下回ったことで</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前後となったが、令和６年度は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に達している。この主な要因は、会計年度</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任用</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職員の勤勉手当支給に伴う人件費の増、システム改修等による委託料の増、及び補助費等</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（一部事務組合への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負担金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や定額減税補足給付金）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の増によるものである。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81026</xdr:rowOff>
    </xdr:from>
    <xdr:to>
      <xdr:col>23</xdr:col>
      <xdr:colOff>133350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96576"/>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54483</xdr:rowOff>
    </xdr:from>
    <xdr:to>
      <xdr:col>19</xdr:col>
      <xdr:colOff>133350</xdr:colOff>
      <xdr:row>59</xdr:row>
      <xdr:rowOff>81026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70033"/>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54483</xdr:rowOff>
    </xdr:from>
    <xdr:to>
      <xdr:col>15</xdr:col>
      <xdr:colOff>82550</xdr:colOff>
      <xdr:row>60</xdr:row>
      <xdr:rowOff>22987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170033"/>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3683</xdr:rowOff>
    </xdr:from>
    <xdr:to>
      <xdr:col>11</xdr:col>
      <xdr:colOff>31750</xdr:colOff>
      <xdr:row>60</xdr:row>
      <xdr:rowOff>22987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290683"/>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61468</xdr:rowOff>
    </xdr:from>
    <xdr:to>
      <xdr:col>23</xdr:col>
      <xdr:colOff>184150</xdr:colOff>
      <xdr:row>60</xdr:row>
      <xdr:rowOff>163068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33545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32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30226</xdr:rowOff>
    </xdr:from>
    <xdr:to>
      <xdr:col>19</xdr:col>
      <xdr:colOff>184150</xdr:colOff>
      <xdr:row>59</xdr:row>
      <xdr:rowOff>131826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142003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3683</xdr:rowOff>
    </xdr:from>
    <xdr:to>
      <xdr:col>15</xdr:col>
      <xdr:colOff>133350</xdr:colOff>
      <xdr:row>59</xdr:row>
      <xdr:rowOff>105283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115460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143637</xdr:rowOff>
    </xdr:from>
    <xdr:to>
      <xdr:col>11</xdr:col>
      <xdr:colOff>82550</xdr:colOff>
      <xdr:row>60</xdr:row>
      <xdr:rowOff>73787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58564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4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124333</xdr:rowOff>
    </xdr:from>
    <xdr:to>
      <xdr:col>7</xdr:col>
      <xdr:colOff>31750</xdr:colOff>
      <xdr:row>60</xdr:row>
      <xdr:rowOff>54483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39260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2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村の地理的要因により、出張所やこども園、診療所などの出先機関が多く設置されていることや、原子燃料サイクル施設の立地に伴う特殊業務に対応するための人員配置等により、類似団体を大きく上回る数値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また、令和６年度から会計年度任用職員の勤勉手当支給により人件費が大幅に増額している。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物件費については、令和４年度及び令和５年度はシステム更新等に係る委託料や物価高騰による光熱水費等の増のため、前年度よりも数値が増となっており、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令和６年度は、電子カルテシステム更新により備品購入費が増となっている。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70478</xdr:rowOff>
    </xdr:from>
    <xdr:to>
      <xdr:col>23</xdr:col>
      <xdr:colOff>133350</xdr:colOff>
      <xdr:row>89</xdr:row>
      <xdr:rowOff>60258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5158078"/>
          <a:ext cx="838200" cy="16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32600</xdr:rowOff>
    </xdr:from>
    <xdr:to>
      <xdr:col>19</xdr:col>
      <xdr:colOff>133350</xdr:colOff>
      <xdr:row>88</xdr:row>
      <xdr:rowOff>70478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5120200"/>
          <a:ext cx="889000" cy="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90687</xdr:rowOff>
    </xdr:from>
    <xdr:to>
      <xdr:col>15</xdr:col>
      <xdr:colOff>82550</xdr:colOff>
      <xdr:row>88</xdr:row>
      <xdr:rowOff>32600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5006837"/>
          <a:ext cx="889000" cy="1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9930</xdr:rowOff>
    </xdr:from>
    <xdr:to>
      <xdr:col>11</xdr:col>
      <xdr:colOff>31750</xdr:colOff>
      <xdr:row>87</xdr:row>
      <xdr:rowOff>90687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926080"/>
          <a:ext cx="889000" cy="8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9458</xdr:rowOff>
    </xdr:from>
    <xdr:to>
      <xdr:col>23</xdr:col>
      <xdr:colOff>184150</xdr:colOff>
      <xdr:row>89</xdr:row>
      <xdr:rowOff>111058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52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76785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516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19678</xdr:rowOff>
    </xdr:from>
    <xdr:to>
      <xdr:col>19</xdr:col>
      <xdr:colOff>184150</xdr:colOff>
      <xdr:row>88</xdr:row>
      <xdr:rowOff>121278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51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106055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5193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153250</xdr:rowOff>
    </xdr:from>
    <xdr:to>
      <xdr:col>15</xdr:col>
      <xdr:colOff>133350</xdr:colOff>
      <xdr:row>88</xdr:row>
      <xdr:rowOff>83400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50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68177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51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39887</xdr:rowOff>
    </xdr:from>
    <xdr:to>
      <xdr:col>11</xdr:col>
      <xdr:colOff>82550</xdr:colOff>
      <xdr:row>87</xdr:row>
      <xdr:rowOff>141487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9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126264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504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130580</xdr:rowOff>
    </xdr:from>
    <xdr:to>
      <xdr:col>7</xdr:col>
      <xdr:colOff>31750</xdr:colOff>
      <xdr:row>87</xdr:row>
      <xdr:rowOff>60730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8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45507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96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高校卒の区分における平均給与月額が国を上回っている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ことから、令和元年度より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を超える推移となっている。給与体系については、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国の給与改定に準じて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運用しているが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今後はさらに級別定数基準を定めるなど、適正な給与水準の維持に努める。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43039</xdr:rowOff>
    </xdr:from>
    <xdr:to>
      <xdr:col>81</xdr:col>
      <xdr:colOff>44450</xdr:colOff>
      <xdr:row>89</xdr:row>
      <xdr:rowOff>56445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3020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56445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2886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2822</xdr:rowOff>
    </xdr:from>
    <xdr:to>
      <xdr:col>72</xdr:col>
      <xdr:colOff>203200</xdr:colOff>
      <xdr:row>89</xdr:row>
      <xdr:rowOff>29634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2618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2822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163689</xdr:rowOff>
    </xdr:from>
    <xdr:to>
      <xdr:col>81</xdr:col>
      <xdr:colOff>95250</xdr:colOff>
      <xdr:row>89</xdr:row>
      <xdr:rowOff>93839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59566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14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5645</xdr:rowOff>
    </xdr:from>
    <xdr:to>
      <xdr:col>77</xdr:col>
      <xdr:colOff>95250</xdr:colOff>
      <xdr:row>89</xdr:row>
      <xdr:rowOff>107245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92022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5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123472</xdr:rowOff>
    </xdr:from>
    <xdr:to>
      <xdr:col>68</xdr:col>
      <xdr:colOff>203200</xdr:colOff>
      <xdr:row>89</xdr:row>
      <xdr:rowOff>53622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38399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の地理的要因により、出張所やこども園、診療所などの出先機関が多く設置されていることや、原子燃料サイクル施設の立地に伴う特殊業務に対応するための人員配置等により、類似団体を大きく上回る数値となっている。今後も引き続き、適正な人員配置及び定員管理をはじめとする人事管理を適切に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158387</xdr:rowOff>
    </xdr:from>
    <xdr:to>
      <xdr:col>81</xdr:col>
      <xdr:colOff>44450</xdr:colOff>
      <xdr:row>67</xdr:row>
      <xdr:rowOff>107587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47408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158387</xdr:rowOff>
    </xdr:from>
    <xdr:to>
      <xdr:col>77</xdr:col>
      <xdr:colOff>44450</xdr:colOff>
      <xdr:row>66</xdr:row>
      <xdr:rowOff>171027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1474087"/>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168728</xdr:rowOff>
    </xdr:from>
    <xdr:to>
      <xdr:col>72</xdr:col>
      <xdr:colOff>203200</xdr:colOff>
      <xdr:row>66</xdr:row>
      <xdr:rowOff>171027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484428"/>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140002</xdr:rowOff>
    </xdr:from>
    <xdr:to>
      <xdr:col>68</xdr:col>
      <xdr:colOff>152400</xdr:colOff>
      <xdr:row>66</xdr:row>
      <xdr:rowOff>168728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455702"/>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56787</xdr:rowOff>
    </xdr:from>
    <xdr:to>
      <xdr:col>81</xdr:col>
      <xdr:colOff>95250</xdr:colOff>
      <xdr:row>67</xdr:row>
      <xdr:rowOff>158387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5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124114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4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107587</xdr:rowOff>
    </xdr:from>
    <xdr:to>
      <xdr:col>77</xdr:col>
      <xdr:colOff>95250</xdr:colOff>
      <xdr:row>67</xdr:row>
      <xdr:rowOff>37737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42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22514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50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120227</xdr:rowOff>
    </xdr:from>
    <xdr:to>
      <xdr:col>73</xdr:col>
      <xdr:colOff>44450</xdr:colOff>
      <xdr:row>67</xdr:row>
      <xdr:rowOff>50377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35154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117928</xdr:rowOff>
    </xdr:from>
    <xdr:to>
      <xdr:col>68</xdr:col>
      <xdr:colOff>203200</xdr:colOff>
      <xdr:row>67</xdr:row>
      <xdr:rowOff>48078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4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32855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52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89202</xdr:rowOff>
    </xdr:from>
    <xdr:to>
      <xdr:col>64</xdr:col>
      <xdr:colOff>152400</xdr:colOff>
      <xdr:row>67</xdr:row>
      <xdr:rowOff>19352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40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4129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49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起債の新規借入抑制策により、起債償還額が年々減少しており、類似団体平均を下回る数値となっている。今後も起債については村長期事業整備計画及び村財政運営計画を基に慎重に検討していくこととし、数値の低減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147260</xdr:rowOff>
    </xdr:from>
    <xdr:to>
      <xdr:col>81</xdr:col>
      <xdr:colOff>44450</xdr:colOff>
      <xdr:row>37</xdr:row>
      <xdr:rowOff>158750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490910"/>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33262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5024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102205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159657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6173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96460</xdr:rowOff>
    </xdr:from>
    <xdr:to>
      <xdr:col>81</xdr:col>
      <xdr:colOff>95250</xdr:colOff>
      <xdr:row>38</xdr:row>
      <xdr:rowOff>26609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112987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2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充当可能財源等が上回っているため、将来負担比率は生じていない。今後、起債の残高は年々減少する見込みであるが、財政調整基金及び減債基金についても取崩しにより減少していることから、引き続き充当可能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9,628
9,487
252.58
14,539,670
14,270,915
258,472
9,310,808
1,678,406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村の地理的要因により、出張所などの出先機関が多く設置されていることや、原子燃料サイクル施設の立地に伴う特殊業務に対応するための人員配置等により、県平均を上回る数値となっている。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また、人件費の推移をみると、令和５年度の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に対し令和６年度は、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増加している。この主な要因は、会計年度任用職員に対して新たに勤勉手当を支給したことによるものである。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今後も引き続き、適正な人員配置及び定員管理をはじめとする人事管理を適切に行っていく。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41275</xdr:rowOff>
    </xdr:from>
    <xdr:to>
      <xdr:col>24</xdr:col>
      <xdr:colOff>25400</xdr:colOff>
      <xdr:row>34</xdr:row>
      <xdr:rowOff>167005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87057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41275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842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92710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8420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92710</xdr:rowOff>
    </xdr:from>
    <xdr:to>
      <xdr:col>11</xdr:col>
      <xdr:colOff>9525</xdr:colOff>
      <xdr:row>34</xdr:row>
      <xdr:rowOff>138430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922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116205</xdr:rowOff>
    </xdr:from>
    <xdr:to>
      <xdr:col>24</xdr:col>
      <xdr:colOff>76200</xdr:colOff>
      <xdr:row>35</xdr:row>
      <xdr:rowOff>46355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132732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79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161925</xdr:rowOff>
    </xdr:from>
    <xdr:to>
      <xdr:col>20</xdr:col>
      <xdr:colOff>38100</xdr:colOff>
      <xdr:row>34</xdr:row>
      <xdr:rowOff>92075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102252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41910</xdr:rowOff>
    </xdr:from>
    <xdr:to>
      <xdr:col>11</xdr:col>
      <xdr:colOff>60325</xdr:colOff>
      <xdr:row>34</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令和６年度の物件費の割合は、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であり、この数値は、類似団体内平均値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や青森県平均値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の約２倍と高い水準にある。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令和６年度は前年度に対し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増加している。この主な要因は、電子カルテシステムの更新や国が推進する自治体情報システムの標準化・共通化に伴う委託料の増加によるものである。さらに、公共施設の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指定管理委託料等の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増額も、前年度数値を上回る要因となっている。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、指定管理委託料の精査を行い、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物件費全体の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数値の低減化を図っていく。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154432</xdr:rowOff>
    </xdr:from>
    <xdr:to>
      <xdr:col>82</xdr:col>
      <xdr:colOff>107950</xdr:colOff>
      <xdr:row>19</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24053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67564</xdr:rowOff>
    </xdr:from>
    <xdr:to>
      <xdr:col>78</xdr:col>
      <xdr:colOff>69850</xdr:colOff>
      <xdr:row>18</xdr:row>
      <xdr:rowOff>154432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536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67564</xdr:rowOff>
    </xdr:from>
    <xdr:to>
      <xdr:col>73</xdr:col>
      <xdr:colOff>180975</xdr:colOff>
      <xdr:row>18</xdr:row>
      <xdr:rowOff>67564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3153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67564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30530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37338</xdr:rowOff>
    </xdr:from>
    <xdr:to>
      <xdr:col>82</xdr:col>
      <xdr:colOff>158750</xdr:colOff>
      <xdr:row>19</xdr:row>
      <xdr:rowOff>138938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2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117365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2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xdr:rowOff>
    </xdr:from>
    <xdr:to>
      <xdr:col>74</xdr:col>
      <xdr:colOff>31750</xdr:colOff>
      <xdr:row>18</xdr:row>
      <xdr:rowOff>118364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103141</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xdr:rowOff>
    </xdr:from>
    <xdr:to>
      <xdr:col>69</xdr:col>
      <xdr:colOff>142875</xdr:colOff>
      <xdr:row>18</xdr:row>
      <xdr:rowOff>118364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103141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村の扶助費の割合は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や青森県平均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比較して低い水準となっている。村においては、過去５年間２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台前半で推移しており、急激な上昇は見られない。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、障害者自立支援給付費や自立支援医療費の支給決定における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資格審査等の適正実施や各種手当への村独自加算制度の見直しを行うなどし、数値の上昇抑制を図っていく。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118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08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80027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２年度及び令和３年度は大雪に伴う除排雪経費の増や特別会計繰出金の増などにより、令和元年度以前よりも高い数値となっているが、令和４年度及び令和５年度は除排雪経費が減となり、当該数値も減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が、令和６年度は再び除排雪経費が増額となり、特別会計の繰出金が増額となっている。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38100</xdr:rowOff>
    </xdr:from>
    <xdr:to>
      <xdr:col>82</xdr:col>
      <xdr:colOff>107950</xdr:colOff>
      <xdr:row>56</xdr:row>
      <xdr:rowOff>88900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2964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38100</xdr:rowOff>
    </xdr:from>
    <xdr:to>
      <xdr:col>78</xdr:col>
      <xdr:colOff>69850</xdr:colOff>
      <xdr:row>55</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296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588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158750</xdr:rowOff>
    </xdr:from>
    <xdr:to>
      <xdr:col>78</xdr:col>
      <xdr:colOff>120650</xdr:colOff>
      <xdr:row>54</xdr:row>
      <xdr:rowOff>88900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99077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01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補助費等の割合は、</a:t>
          </a:r>
          <a:r>
            <a:rPr kumimoji="1" lang="en-US" altLang="ja-JP" sz="1200">
              <a:latin typeface="ＭＳ Ｐゴシック" panose="020B0600070205080204" pitchFamily="50" charset="-128"/>
              <a:ea typeface="ＭＳ Ｐゴシック" panose="020B0600070205080204" pitchFamily="50" charset="-128"/>
            </a:rPr>
            <a:t>21.6%</a:t>
          </a:r>
          <a:r>
            <a:rPr kumimoji="1" lang="ja-JP" altLang="en-US" sz="1200">
              <a:latin typeface="ＭＳ Ｐゴシック" panose="020B0600070205080204" pitchFamily="50" charset="-128"/>
              <a:ea typeface="ＭＳ Ｐゴシック" panose="020B0600070205080204" pitchFamily="50" charset="-128"/>
            </a:rPr>
            <a:t>であり、類似団体内平均値</a:t>
          </a:r>
          <a:r>
            <a:rPr kumimoji="1" lang="en-US" altLang="ja-JP" sz="1200">
              <a:latin typeface="ＭＳ Ｐゴシック" panose="020B0600070205080204" pitchFamily="50" charset="-128"/>
              <a:ea typeface="ＭＳ Ｐゴシック" panose="020B0600070205080204" pitchFamily="50" charset="-128"/>
            </a:rPr>
            <a:t>18.7%</a:t>
          </a:r>
          <a:r>
            <a:rPr kumimoji="1" lang="ja-JP" altLang="en-US" sz="1200">
              <a:latin typeface="ＭＳ Ｐゴシック" panose="020B0600070205080204" pitchFamily="50" charset="-128"/>
              <a:ea typeface="ＭＳ Ｐゴシック" panose="020B0600070205080204" pitchFamily="50" charset="-128"/>
            </a:rPr>
            <a:t>や青森県平均</a:t>
          </a:r>
          <a:r>
            <a:rPr kumimoji="1" lang="en-US" altLang="ja-JP" sz="1200">
              <a:latin typeface="ＭＳ Ｐゴシック" panose="020B0600070205080204" pitchFamily="50" charset="-128"/>
              <a:ea typeface="ＭＳ Ｐゴシック" panose="020B0600070205080204" pitchFamily="50" charset="-128"/>
            </a:rPr>
            <a:t>16.1%</a:t>
          </a:r>
          <a:r>
            <a:rPr kumimoji="1" lang="ja-JP" altLang="en-US" sz="1200">
              <a:latin typeface="ＭＳ Ｐゴシック" panose="020B0600070205080204" pitchFamily="50" charset="-128"/>
              <a:ea typeface="ＭＳ Ｐゴシック" panose="020B0600070205080204" pitchFamily="50" charset="-128"/>
            </a:rPr>
            <a:t>を上回っており、高い水準にある。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主な要因として、一部事務組合への負担金増加や、下水道事業会計への繰出金が増加したことによるものや定額減税補足給付金の給付によるものである。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、負担金及び補助金の精査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や繰出金の適正化を検討するなど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徹底し、数値の低減化を図っていく。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130810</xdr:rowOff>
    </xdr:from>
    <xdr:to>
      <xdr:col>82</xdr:col>
      <xdr:colOff>107950</xdr:colOff>
      <xdr:row>38</xdr:row>
      <xdr:rowOff>20320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744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130810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67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36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140970</xdr:rowOff>
    </xdr:from>
    <xdr:to>
      <xdr:col>82</xdr:col>
      <xdr:colOff>158750</xdr:colOff>
      <xdr:row>38</xdr:row>
      <xdr:rowOff>71120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113047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80010</xdr:rowOff>
    </xdr:from>
    <xdr:to>
      <xdr:col>78</xdr:col>
      <xdr:colOff>120650</xdr:colOff>
      <xdr:row>38</xdr:row>
      <xdr:rowOff>10160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166387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年度から実施している起債の新規借入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策により、毎年度の起債償還額が年々減少しており、類似団体平均を下回る数値となっている。今後も、起債については村長期事業整備計画及び村財政運営計画を基に慎重に検討していく。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49276</xdr:rowOff>
    </xdr:from>
    <xdr:to>
      <xdr:col>24</xdr:col>
      <xdr:colOff>25400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7365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53848</xdr:rowOff>
    </xdr:from>
    <xdr:to>
      <xdr:col>19</xdr:col>
      <xdr:colOff>187325</xdr:colOff>
      <xdr:row>74</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741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108712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7685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108712</xdr:rowOff>
    </xdr:from>
    <xdr:to>
      <xdr:col>11</xdr:col>
      <xdr:colOff>9525</xdr:colOff>
      <xdr:row>74</xdr:row>
      <xdr:rowOff>145288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796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169926</xdr:rowOff>
    </xdr:from>
    <xdr:to>
      <xdr:col>24</xdr:col>
      <xdr:colOff>76200</xdr:colOff>
      <xdr:row>74</xdr:row>
      <xdr:rowOff>100076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78503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59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3048</xdr:rowOff>
    </xdr:from>
    <xdr:to>
      <xdr:col>20</xdr:col>
      <xdr:colOff>38100</xdr:colOff>
      <xdr:row>74</xdr:row>
      <xdr:rowOff>104648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114825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30480</xdr:rowOff>
    </xdr:from>
    <xdr:to>
      <xdr:col>15</xdr:col>
      <xdr:colOff>149225</xdr:colOff>
      <xdr:row>74</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142257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57912</xdr:rowOff>
    </xdr:from>
    <xdr:to>
      <xdr:col>11</xdr:col>
      <xdr:colOff>60325</xdr:colOff>
      <xdr:row>74</xdr:row>
      <xdr:rowOff>159512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169689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94488</xdr:rowOff>
    </xdr:from>
    <xdr:to>
      <xdr:col>6</xdr:col>
      <xdr:colOff>171450</xdr:colOff>
      <xdr:row>75</xdr:row>
      <xdr:rowOff>24638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34815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公債費以外の割合は、</a:t>
          </a:r>
          <a:r>
            <a:rPr kumimoji="1" lang="en-US" altLang="ja-JP" sz="1050">
              <a:latin typeface="ＭＳ Ｐゴシック" panose="020B0600070205080204" pitchFamily="50" charset="-128"/>
              <a:ea typeface="ＭＳ Ｐゴシック" panose="020B0600070205080204" pitchFamily="50" charset="-128"/>
            </a:rPr>
            <a:t>90.3%</a:t>
          </a:r>
          <a:r>
            <a:rPr kumimoji="1" lang="ja-JP" altLang="en-US" sz="1050">
              <a:latin typeface="ＭＳ Ｐゴシック" panose="020B0600070205080204" pitchFamily="50" charset="-128"/>
              <a:ea typeface="ＭＳ Ｐゴシック" panose="020B0600070205080204" pitchFamily="50" charset="-128"/>
            </a:rPr>
            <a:t>に達しており、前年度数値を大きく上回っている。令和２年度及び令和３年度は大雪に伴う除排雪経費の増や特別会計繰出金の増、また、システム改修等の物件費の増により、過去と比較すると高い数値となっていた。令和５年度は主に物件費及び補助費等の増により、前年度よりも増となった。加えて令和６年度は、物件費の増加に加え、補助費等の上昇が重なったことにより、数値が一段と高まっている。これは全国平均</a:t>
          </a:r>
          <a:r>
            <a:rPr kumimoji="1" lang="en-US" altLang="ja-JP" sz="1050">
              <a:latin typeface="ＭＳ Ｐゴシック" panose="020B0600070205080204" pitchFamily="50" charset="-128"/>
              <a:ea typeface="ＭＳ Ｐゴシック" panose="020B0600070205080204" pitchFamily="50" charset="-128"/>
            </a:rPr>
            <a:t>78.8%</a:t>
          </a:r>
          <a:r>
            <a:rPr kumimoji="1" lang="ja-JP" altLang="en-US" sz="1050">
              <a:latin typeface="ＭＳ Ｐゴシック" panose="020B0600070205080204" pitchFamily="50" charset="-128"/>
              <a:ea typeface="ＭＳ Ｐゴシック" panose="020B0600070205080204" pitchFamily="50" charset="-128"/>
            </a:rPr>
            <a:t>と比較しても極めて高く、財政の硬直化が深刻となっている。今後は、物件費や補助費等の低減化を図っていく。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53848</xdr:rowOff>
    </xdr:from>
    <xdr:to>
      <xdr:col>82</xdr:col>
      <xdr:colOff>107950</xdr:colOff>
      <xdr:row>77</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84048"/>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14987</xdr:rowOff>
    </xdr:from>
    <xdr:to>
      <xdr:col>78</xdr:col>
      <xdr:colOff>69850</xdr:colOff>
      <xdr:row>76</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4518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14987</xdr:rowOff>
    </xdr:from>
    <xdr:to>
      <xdr:col>73</xdr:col>
      <xdr:colOff>180975</xdr:colOff>
      <xdr:row>76</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045187"/>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97282</xdr:rowOff>
    </xdr:from>
    <xdr:to>
      <xdr:col>69</xdr:col>
      <xdr:colOff>92075</xdr:colOff>
      <xdr:row>76</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274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25908</xdr:rowOff>
    </xdr:from>
    <xdr:to>
      <xdr:col>82</xdr:col>
      <xdr:colOff>158750</xdr:colOff>
      <xdr:row>77</xdr:row>
      <xdr:rowOff>127508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169435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89425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1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135636</xdr:rowOff>
    </xdr:from>
    <xdr:to>
      <xdr:col>74</xdr:col>
      <xdr:colOff>31750</xdr:colOff>
      <xdr:row>76</xdr:row>
      <xdr:rowOff>65785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94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50564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8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83058</xdr:rowOff>
    </xdr:from>
    <xdr:to>
      <xdr:col>69</xdr:col>
      <xdr:colOff>142875</xdr:colOff>
      <xdr:row>77</xdr:row>
      <xdr:rowOff>13208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169435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9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46482</xdr:rowOff>
    </xdr:from>
    <xdr:to>
      <xdr:col>65</xdr:col>
      <xdr:colOff>53975</xdr:colOff>
      <xdr:row>76</xdr:row>
      <xdr:rowOff>148082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132859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6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126528</xdr:rowOff>
    </xdr:from>
    <xdr:to>
      <xdr:col>29</xdr:col>
      <xdr:colOff>127000</xdr:colOff>
      <xdr:row>13</xdr:row>
      <xdr:rowOff>103570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231553"/>
          <a:ext cx="647700" cy="148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103570</xdr:rowOff>
    </xdr:from>
    <xdr:to>
      <xdr:col>26</xdr:col>
      <xdr:colOff>50800</xdr:colOff>
      <xdr:row>13</xdr:row>
      <xdr:rowOff>170687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380045"/>
          <a:ext cx="698500" cy="6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170687</xdr:rowOff>
    </xdr:from>
    <xdr:to>
      <xdr:col>22</xdr:col>
      <xdr:colOff>114300</xdr:colOff>
      <xdr:row>14</xdr:row>
      <xdr:rowOff>29710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447162"/>
          <a:ext cx="698500" cy="30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29710</xdr:rowOff>
    </xdr:from>
    <xdr:to>
      <xdr:col>18</xdr:col>
      <xdr:colOff>177800</xdr:colOff>
      <xdr:row>14</xdr:row>
      <xdr:rowOff>98735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477635"/>
          <a:ext cx="698500" cy="6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75728</xdr:rowOff>
    </xdr:from>
    <xdr:to>
      <xdr:col>29</xdr:col>
      <xdr:colOff>177800</xdr:colOff>
      <xdr:row>13</xdr:row>
      <xdr:rowOff>5878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18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22405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12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52770</xdr:rowOff>
    </xdr:from>
    <xdr:to>
      <xdr:col>26</xdr:col>
      <xdr:colOff>101600</xdr:colOff>
      <xdr:row>13</xdr:row>
      <xdr:rowOff>154370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32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164547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09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119887</xdr:rowOff>
    </xdr:from>
    <xdr:to>
      <xdr:col>22</xdr:col>
      <xdr:colOff>165100</xdr:colOff>
      <xdr:row>14</xdr:row>
      <xdr:rowOff>50037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396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60214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16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150360</xdr:rowOff>
    </xdr:from>
    <xdr:to>
      <xdr:col>19</xdr:col>
      <xdr:colOff>38100</xdr:colOff>
      <xdr:row>14</xdr:row>
      <xdr:rowOff>80510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426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90687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1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47935</xdr:rowOff>
    </xdr:from>
    <xdr:to>
      <xdr:col>15</xdr:col>
      <xdr:colOff>101600</xdr:colOff>
      <xdr:row>14</xdr:row>
      <xdr:rowOff>149535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49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159712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2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141653</xdr:rowOff>
    </xdr:from>
    <xdr:to>
      <xdr:col>29</xdr:col>
      <xdr:colOff>127000</xdr:colOff>
      <xdr:row>35</xdr:row>
      <xdr:rowOff>313241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752003"/>
          <a:ext cx="647700" cy="17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271612</xdr:rowOff>
    </xdr:from>
    <xdr:to>
      <xdr:col>26</xdr:col>
      <xdr:colOff>50800</xdr:colOff>
      <xdr:row>35</xdr:row>
      <xdr:rowOff>313241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881962"/>
          <a:ext cx="698500" cy="4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205364</xdr:rowOff>
    </xdr:from>
    <xdr:to>
      <xdr:col>22</xdr:col>
      <xdr:colOff>114300</xdr:colOff>
      <xdr:row>35</xdr:row>
      <xdr:rowOff>271612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815714"/>
          <a:ext cx="698500" cy="6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98013</xdr:rowOff>
    </xdr:from>
    <xdr:to>
      <xdr:col>18</xdr:col>
      <xdr:colOff>177800</xdr:colOff>
      <xdr:row>35</xdr:row>
      <xdr:rowOff>205364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6708363"/>
          <a:ext cx="698500" cy="10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90853</xdr:rowOff>
    </xdr:from>
    <xdr:to>
      <xdr:col>29</xdr:col>
      <xdr:colOff>177800</xdr:colOff>
      <xdr:row>35</xdr:row>
      <xdr:rowOff>192453</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70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278830</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4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262441</xdr:rowOff>
    </xdr:from>
    <xdr:to>
      <xdr:col>26</xdr:col>
      <xdr:colOff>101600</xdr:colOff>
      <xdr:row>36</xdr:row>
      <xdr:rowOff>21141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872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5918</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959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220812</xdr:rowOff>
    </xdr:from>
    <xdr:to>
      <xdr:col>22</xdr:col>
      <xdr:colOff>165100</xdr:colOff>
      <xdr:row>35</xdr:row>
      <xdr:rowOff>322412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31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307189</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1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154564</xdr:rowOff>
    </xdr:from>
    <xdr:to>
      <xdr:col>19</xdr:col>
      <xdr:colOff>38100</xdr:colOff>
      <xdr:row>35</xdr:row>
      <xdr:rowOff>256164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6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266341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3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47213</xdr:rowOff>
    </xdr:from>
    <xdr:to>
      <xdr:col>15</xdr:col>
      <xdr:colOff>101600</xdr:colOff>
      <xdr:row>35</xdr:row>
      <xdr:rowOff>148813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65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158990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42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9,628
9,487
252.58
14,539,670
14,270,915
258,472
9,310,808
1,678,406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77303</xdr:rowOff>
    </xdr:from>
    <xdr:to>
      <xdr:col>24</xdr:col>
      <xdr:colOff>63500</xdr:colOff>
      <xdr:row>31</xdr:row>
      <xdr:rowOff>104256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20803"/>
          <a:ext cx="838200" cy="19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104256</xdr:rowOff>
    </xdr:from>
    <xdr:to>
      <xdr:col>19</xdr:col>
      <xdr:colOff>177800</xdr:colOff>
      <xdr:row>31</xdr:row>
      <xdr:rowOff>158412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19206"/>
          <a:ext cx="8890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158412</xdr:rowOff>
    </xdr:from>
    <xdr:to>
      <xdr:col>15</xdr:col>
      <xdr:colOff>50800</xdr:colOff>
      <xdr:row>32</xdr:row>
      <xdr:rowOff>5044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73362"/>
          <a:ext cx="889000" cy="1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4293</xdr:rowOff>
    </xdr:from>
    <xdr:to>
      <xdr:col>10</xdr:col>
      <xdr:colOff>114300</xdr:colOff>
      <xdr:row>32</xdr:row>
      <xdr:rowOff>5044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490693"/>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26503</xdr:rowOff>
    </xdr:from>
    <xdr:to>
      <xdr:col>24</xdr:col>
      <xdr:colOff>114300</xdr:colOff>
      <xdr:row>30</xdr:row>
      <xdr:rowOff>128103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150980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2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53456</xdr:rowOff>
    </xdr:from>
    <xdr:to>
      <xdr:col>20</xdr:col>
      <xdr:colOff>38100</xdr:colOff>
      <xdr:row>31</xdr:row>
      <xdr:rowOff>155056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107612</xdr:rowOff>
    </xdr:from>
    <xdr:to>
      <xdr:col>15</xdr:col>
      <xdr:colOff>101600</xdr:colOff>
      <xdr:row>32</xdr:row>
      <xdr:rowOff>37762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54289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125694</xdr:rowOff>
    </xdr:from>
    <xdr:to>
      <xdr:col>10</xdr:col>
      <xdr:colOff>165100</xdr:colOff>
      <xdr:row>32</xdr:row>
      <xdr:rowOff>55844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4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72371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124943</xdr:rowOff>
    </xdr:from>
    <xdr:to>
      <xdr:col>6</xdr:col>
      <xdr:colOff>38100</xdr:colOff>
      <xdr:row>32</xdr:row>
      <xdr:rowOff>55093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3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71620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21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119454</xdr:rowOff>
    </xdr:from>
    <xdr:to>
      <xdr:col>24</xdr:col>
      <xdr:colOff>63500</xdr:colOff>
      <xdr:row>50</xdr:row>
      <xdr:rowOff>165688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8691954"/>
          <a:ext cx="838200" cy="4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165688</xdr:rowOff>
    </xdr:from>
    <xdr:to>
      <xdr:col>19</xdr:col>
      <xdr:colOff>177800</xdr:colOff>
      <xdr:row>51</xdr:row>
      <xdr:rowOff>103619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8738188"/>
          <a:ext cx="889000" cy="10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103619</xdr:rowOff>
    </xdr:from>
    <xdr:to>
      <xdr:col>15</xdr:col>
      <xdr:colOff>50800</xdr:colOff>
      <xdr:row>52</xdr:row>
      <xdr:rowOff>124441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8847569"/>
          <a:ext cx="889000" cy="19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124441</xdr:rowOff>
    </xdr:from>
    <xdr:to>
      <xdr:col>10</xdr:col>
      <xdr:colOff>114300</xdr:colOff>
      <xdr:row>52</xdr:row>
      <xdr:rowOff>140667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039841"/>
          <a:ext cx="889000" cy="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68654</xdr:rowOff>
    </xdr:from>
    <xdr:to>
      <xdr:col>24</xdr:col>
      <xdr:colOff>114300</xdr:colOff>
      <xdr:row>50</xdr:row>
      <xdr:rowOff>170254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86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21681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859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114888</xdr:rowOff>
    </xdr:from>
    <xdr:to>
      <xdr:col>20</xdr:col>
      <xdr:colOff>38100</xdr:colOff>
      <xdr:row>51</xdr:row>
      <xdr:rowOff>45038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86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61565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84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52819</xdr:rowOff>
    </xdr:from>
    <xdr:to>
      <xdr:col>15</xdr:col>
      <xdr:colOff>101600</xdr:colOff>
      <xdr:row>51</xdr:row>
      <xdr:rowOff>154419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87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170946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85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73641</xdr:rowOff>
    </xdr:from>
    <xdr:to>
      <xdr:col>10</xdr:col>
      <xdr:colOff>165100</xdr:colOff>
      <xdr:row>53</xdr:row>
      <xdr:rowOff>3791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89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20318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76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89867</xdr:rowOff>
    </xdr:from>
    <xdr:to>
      <xdr:col>6</xdr:col>
      <xdr:colOff>38100</xdr:colOff>
      <xdr:row>53</xdr:row>
      <xdr:rowOff>20017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0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36544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78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96189</xdr:rowOff>
    </xdr:from>
    <xdr:to>
      <xdr:col>24</xdr:col>
      <xdr:colOff>63500</xdr:colOff>
      <xdr:row>76</xdr:row>
      <xdr:rowOff>46489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612039"/>
          <a:ext cx="838200" cy="46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121603</xdr:rowOff>
    </xdr:from>
    <xdr:to>
      <xdr:col>19</xdr:col>
      <xdr:colOff>177800</xdr:colOff>
      <xdr:row>76</xdr:row>
      <xdr:rowOff>46489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2637453"/>
          <a:ext cx="889000" cy="4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24029</xdr:rowOff>
    </xdr:from>
    <xdr:to>
      <xdr:col>15</xdr:col>
      <xdr:colOff>50800</xdr:colOff>
      <xdr:row>73</xdr:row>
      <xdr:rowOff>121603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368429"/>
          <a:ext cx="889000" cy="26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24029</xdr:rowOff>
    </xdr:from>
    <xdr:to>
      <xdr:col>10</xdr:col>
      <xdr:colOff>114300</xdr:colOff>
      <xdr:row>73</xdr:row>
      <xdr:rowOff>76016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368429"/>
          <a:ext cx="889000" cy="2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45389</xdr:rowOff>
    </xdr:from>
    <xdr:to>
      <xdr:col>24</xdr:col>
      <xdr:colOff>114300</xdr:colOff>
      <xdr:row>73</xdr:row>
      <xdr:rowOff>146989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56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68266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4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167139</xdr:rowOff>
    </xdr:from>
    <xdr:to>
      <xdr:col>20</xdr:col>
      <xdr:colOff>38100</xdr:colOff>
      <xdr:row>76</xdr:row>
      <xdr:rowOff>97289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113816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70803</xdr:rowOff>
    </xdr:from>
    <xdr:to>
      <xdr:col>15</xdr:col>
      <xdr:colOff>101600</xdr:colOff>
      <xdr:row>74</xdr:row>
      <xdr:rowOff>953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58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17480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36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144679</xdr:rowOff>
    </xdr:from>
    <xdr:to>
      <xdr:col>10</xdr:col>
      <xdr:colOff>165100</xdr:colOff>
      <xdr:row>72</xdr:row>
      <xdr:rowOff>74829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3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91356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0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25216</xdr:rowOff>
    </xdr:from>
    <xdr:to>
      <xdr:col>6</xdr:col>
      <xdr:colOff>38100</xdr:colOff>
      <xdr:row>73</xdr:row>
      <xdr:rowOff>126816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5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143343</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31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26696</xdr:rowOff>
    </xdr:from>
    <xdr:to>
      <xdr:col>24</xdr:col>
      <xdr:colOff>63500</xdr:colOff>
      <xdr:row>95</xdr:row>
      <xdr:rowOff>158280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14446"/>
          <a:ext cx="838200" cy="1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26696</xdr:rowOff>
    </xdr:from>
    <xdr:to>
      <xdr:col>19</xdr:col>
      <xdr:colOff>177800</xdr:colOff>
      <xdr:row>95</xdr:row>
      <xdr:rowOff>121171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14446"/>
          <a:ext cx="889000" cy="9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121171</xdr:rowOff>
    </xdr:from>
    <xdr:to>
      <xdr:col>15</xdr:col>
      <xdr:colOff>50800</xdr:colOff>
      <xdr:row>96</xdr:row>
      <xdr:rowOff>2248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08921"/>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2248</xdr:rowOff>
    </xdr:from>
    <xdr:to>
      <xdr:col>10</xdr:col>
      <xdr:colOff>114300</xdr:colOff>
      <xdr:row>97</xdr:row>
      <xdr:rowOff>2769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61448"/>
          <a:ext cx="889000" cy="1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107480</xdr:rowOff>
    </xdr:from>
    <xdr:to>
      <xdr:col>24</xdr:col>
      <xdr:colOff>114300</xdr:colOff>
      <xdr:row>96</xdr:row>
      <xdr:rowOff>37630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85907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147346</xdr:rowOff>
    </xdr:from>
    <xdr:to>
      <xdr:col>20</xdr:col>
      <xdr:colOff>38100</xdr:colOff>
      <xdr:row>95</xdr:row>
      <xdr:rowOff>77496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94023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70371</xdr:rowOff>
    </xdr:from>
    <xdr:to>
      <xdr:col>15</xdr:col>
      <xdr:colOff>101600</xdr:colOff>
      <xdr:row>96</xdr:row>
      <xdr:rowOff>521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17048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3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122898</xdr:rowOff>
    </xdr:from>
    <xdr:to>
      <xdr:col>10</xdr:col>
      <xdr:colOff>165100</xdr:colOff>
      <xdr:row>96</xdr:row>
      <xdr:rowOff>53048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44175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123419</xdr:rowOff>
    </xdr:from>
    <xdr:to>
      <xdr:col>6</xdr:col>
      <xdr:colOff>38100</xdr:colOff>
      <xdr:row>97</xdr:row>
      <xdr:rowOff>53569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44696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155413</xdr:rowOff>
    </xdr:from>
    <xdr:to>
      <xdr:col>55</xdr:col>
      <xdr:colOff>0</xdr:colOff>
      <xdr:row>33</xdr:row>
      <xdr:rowOff>9440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641813"/>
          <a:ext cx="838200" cy="2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9440</xdr:rowOff>
    </xdr:from>
    <xdr:to>
      <xdr:col>50</xdr:col>
      <xdr:colOff>114300</xdr:colOff>
      <xdr:row>33</xdr:row>
      <xdr:rowOff>35218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667290"/>
          <a:ext cx="889000" cy="2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170763</xdr:rowOff>
    </xdr:from>
    <xdr:to>
      <xdr:col>45</xdr:col>
      <xdr:colOff>177800</xdr:colOff>
      <xdr:row>33</xdr:row>
      <xdr:rowOff>35218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657163"/>
          <a:ext cx="8890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38895</xdr:rowOff>
    </xdr:from>
    <xdr:to>
      <xdr:col>41</xdr:col>
      <xdr:colOff>50800</xdr:colOff>
      <xdr:row>32</xdr:row>
      <xdr:rowOff>170763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182395"/>
          <a:ext cx="889000" cy="47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104613</xdr:rowOff>
    </xdr:from>
    <xdr:to>
      <xdr:col>55</xdr:col>
      <xdr:colOff>50800</xdr:colOff>
      <xdr:row>33</xdr:row>
      <xdr:rowOff>34763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59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127490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44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130090</xdr:rowOff>
    </xdr:from>
    <xdr:to>
      <xdr:col>50</xdr:col>
      <xdr:colOff>165100</xdr:colOff>
      <xdr:row>33</xdr:row>
      <xdr:rowOff>60240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6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76767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9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155868</xdr:rowOff>
    </xdr:from>
    <xdr:to>
      <xdr:col>46</xdr:col>
      <xdr:colOff>38100</xdr:colOff>
      <xdr:row>33</xdr:row>
      <xdr:rowOff>86018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64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102545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119963</xdr:rowOff>
    </xdr:from>
    <xdr:to>
      <xdr:col>41</xdr:col>
      <xdr:colOff>101600</xdr:colOff>
      <xdr:row>33</xdr:row>
      <xdr:rowOff>50113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66640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8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159545</xdr:rowOff>
    </xdr:from>
    <xdr:to>
      <xdr:col>36</xdr:col>
      <xdr:colOff>165100</xdr:colOff>
      <xdr:row>30</xdr:row>
      <xdr:rowOff>89695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106222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0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162970</xdr:rowOff>
    </xdr:from>
    <xdr:to>
      <xdr:col>55</xdr:col>
      <xdr:colOff>0</xdr:colOff>
      <xdr:row>56</xdr:row>
      <xdr:rowOff>72930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592720"/>
          <a:ext cx="838200" cy="8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122991</xdr:rowOff>
    </xdr:from>
    <xdr:to>
      <xdr:col>50</xdr:col>
      <xdr:colOff>114300</xdr:colOff>
      <xdr:row>55</xdr:row>
      <xdr:rowOff>162970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52741"/>
          <a:ext cx="889000" cy="3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118781</xdr:rowOff>
    </xdr:from>
    <xdr:to>
      <xdr:col>45</xdr:col>
      <xdr:colOff>177800</xdr:colOff>
      <xdr:row>55</xdr:row>
      <xdr:rowOff>122991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205631"/>
          <a:ext cx="889000" cy="34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118781</xdr:rowOff>
    </xdr:from>
    <xdr:to>
      <xdr:col>41</xdr:col>
      <xdr:colOff>50800</xdr:colOff>
      <xdr:row>54</xdr:row>
      <xdr:rowOff>86320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205631"/>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22130</xdr:rowOff>
    </xdr:from>
    <xdr:to>
      <xdr:col>55</xdr:col>
      <xdr:colOff>50800</xdr:colOff>
      <xdr:row>56</xdr:row>
      <xdr:rowOff>123730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45007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47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112170</xdr:rowOff>
    </xdr:from>
    <xdr:to>
      <xdr:col>50</xdr:col>
      <xdr:colOff>165100</xdr:colOff>
      <xdr:row>56</xdr:row>
      <xdr:rowOff>42320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4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58847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1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72191</xdr:rowOff>
    </xdr:from>
    <xdr:to>
      <xdr:col>46</xdr:col>
      <xdr:colOff>38100</xdr:colOff>
      <xdr:row>56</xdr:row>
      <xdr:rowOff>2341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18868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27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67981</xdr:rowOff>
    </xdr:from>
    <xdr:to>
      <xdr:col>41</xdr:col>
      <xdr:colOff>101600</xdr:colOff>
      <xdr:row>53</xdr:row>
      <xdr:rowOff>169581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1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14658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93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35520</xdr:rowOff>
    </xdr:from>
    <xdr:to>
      <xdr:col>36</xdr:col>
      <xdr:colOff>165100</xdr:colOff>
      <xdr:row>54</xdr:row>
      <xdr:rowOff>137120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153647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06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108855</xdr:rowOff>
    </xdr:from>
    <xdr:to>
      <xdr:col>55</xdr:col>
      <xdr:colOff>0</xdr:colOff>
      <xdr:row>78</xdr:row>
      <xdr:rowOff>15714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10505"/>
          <a:ext cx="838200" cy="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108855</xdr:rowOff>
    </xdr:from>
    <xdr:to>
      <xdr:col>50</xdr:col>
      <xdr:colOff>114300</xdr:colOff>
      <xdr:row>77</xdr:row>
      <xdr:rowOff>140433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10505"/>
          <a:ext cx="889000" cy="3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57116</xdr:rowOff>
    </xdr:from>
    <xdr:to>
      <xdr:col>45</xdr:col>
      <xdr:colOff>177800</xdr:colOff>
      <xdr:row>77</xdr:row>
      <xdr:rowOff>140433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58766"/>
          <a:ext cx="889000" cy="8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88436</xdr:rowOff>
    </xdr:from>
    <xdr:to>
      <xdr:col>41</xdr:col>
      <xdr:colOff>50800</xdr:colOff>
      <xdr:row>77</xdr:row>
      <xdr:rowOff>57116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18636"/>
          <a:ext cx="889000" cy="14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126389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9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136364</xdr:rowOff>
    </xdr:from>
    <xdr:to>
      <xdr:col>55</xdr:col>
      <xdr:colOff>50800</xdr:colOff>
      <xdr:row>78</xdr:row>
      <xdr:rowOff>66514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95741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2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58055</xdr:rowOff>
    </xdr:from>
    <xdr:to>
      <xdr:col>50</xdr:col>
      <xdr:colOff>165100</xdr:colOff>
      <xdr:row>77</xdr:row>
      <xdr:rowOff>159655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5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89633</xdr:rowOff>
    </xdr:from>
    <xdr:to>
      <xdr:col>46</xdr:col>
      <xdr:colOff>38100</xdr:colOff>
      <xdr:row>78</xdr:row>
      <xdr:rowOff>19783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36310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6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6316</xdr:rowOff>
    </xdr:from>
    <xdr:to>
      <xdr:col>41</xdr:col>
      <xdr:colOff>101600</xdr:colOff>
      <xdr:row>77</xdr:row>
      <xdr:rowOff>107916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0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124443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8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37636</xdr:rowOff>
    </xdr:from>
    <xdr:to>
      <xdr:col>36</xdr:col>
      <xdr:colOff>165100</xdr:colOff>
      <xdr:row>76</xdr:row>
      <xdr:rowOff>139236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155763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154536</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6099386"/>
          <a:ext cx="1270" cy="918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101213</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8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154536</xdr:rowOff>
    </xdr:from>
    <xdr:to>
      <xdr:col>55</xdr:col>
      <xdr:colOff>88900</xdr:colOff>
      <xdr:row>93</xdr:row>
      <xdr:rowOff>154536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0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121484</xdr:rowOff>
    </xdr:from>
    <xdr:to>
      <xdr:col>55</xdr:col>
      <xdr:colOff>0</xdr:colOff>
      <xdr:row>94</xdr:row>
      <xdr:rowOff>152978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237784"/>
          <a:ext cx="838200" cy="3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72970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3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94543</xdr:rowOff>
    </xdr:from>
    <xdr:to>
      <xdr:col>55</xdr:col>
      <xdr:colOff>50800</xdr:colOff>
      <xdr:row>98</xdr:row>
      <xdr:rowOff>24693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144703</xdr:rowOff>
    </xdr:from>
    <xdr:to>
      <xdr:col>50</xdr:col>
      <xdr:colOff>114300</xdr:colOff>
      <xdr:row>94</xdr:row>
      <xdr:rowOff>121484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089553"/>
          <a:ext cx="889000" cy="14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110575</xdr:rowOff>
    </xdr:from>
    <xdr:to>
      <xdr:col>50</xdr:col>
      <xdr:colOff>165100</xdr:colOff>
      <xdr:row>98</xdr:row>
      <xdr:rowOff>40725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31852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114317</xdr:rowOff>
    </xdr:from>
    <xdr:to>
      <xdr:col>45</xdr:col>
      <xdr:colOff>177800</xdr:colOff>
      <xdr:row>93</xdr:row>
      <xdr:rowOff>144703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544817"/>
          <a:ext cx="889000" cy="54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131545</xdr:rowOff>
    </xdr:from>
    <xdr:to>
      <xdr:col>46</xdr:col>
      <xdr:colOff>38100</xdr:colOff>
      <xdr:row>98</xdr:row>
      <xdr:rowOff>61695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52822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114317</xdr:rowOff>
    </xdr:from>
    <xdr:to>
      <xdr:col>41</xdr:col>
      <xdr:colOff>50800</xdr:colOff>
      <xdr:row>94</xdr:row>
      <xdr:rowOff>87647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544817"/>
          <a:ext cx="889000" cy="65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152478</xdr:rowOff>
    </xdr:from>
    <xdr:to>
      <xdr:col>41</xdr:col>
      <xdr:colOff>101600</xdr:colOff>
      <xdr:row>98</xdr:row>
      <xdr:rowOff>82628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73755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132792</xdr:rowOff>
    </xdr:from>
    <xdr:to>
      <xdr:col>36</xdr:col>
      <xdr:colOff>165100</xdr:colOff>
      <xdr:row>98</xdr:row>
      <xdr:rowOff>62942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54069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102178</xdr:rowOff>
    </xdr:from>
    <xdr:to>
      <xdr:col>55</xdr:col>
      <xdr:colOff>50800</xdr:colOff>
      <xdr:row>95</xdr:row>
      <xdr:rowOff>32328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125055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6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70684</xdr:rowOff>
    </xdr:from>
    <xdr:to>
      <xdr:col>50</xdr:col>
      <xdr:colOff>165100</xdr:colOff>
      <xdr:row>95</xdr:row>
      <xdr:rowOff>834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18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17361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596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93903</xdr:rowOff>
    </xdr:from>
    <xdr:to>
      <xdr:col>46</xdr:col>
      <xdr:colOff>38100</xdr:colOff>
      <xdr:row>94</xdr:row>
      <xdr:rowOff>24053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0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40580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81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63517</xdr:rowOff>
    </xdr:from>
    <xdr:to>
      <xdr:col>41</xdr:col>
      <xdr:colOff>101600</xdr:colOff>
      <xdr:row>90</xdr:row>
      <xdr:rowOff>165117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4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10194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26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36847</xdr:rowOff>
    </xdr:from>
    <xdr:to>
      <xdr:col>36</xdr:col>
      <xdr:colOff>165100</xdr:colOff>
      <xdr:row>94</xdr:row>
      <xdr:rowOff>138447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154974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12221</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27321"/>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12221</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27321"/>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132871</xdr:rowOff>
    </xdr:from>
    <xdr:to>
      <xdr:col>72</xdr:col>
      <xdr:colOff>38100</xdr:colOff>
      <xdr:row>38</xdr:row>
      <xdr:rowOff>63021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54148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6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166281</xdr:rowOff>
    </xdr:from>
    <xdr:to>
      <xdr:col>85</xdr:col>
      <xdr:colOff>127000</xdr:colOff>
      <xdr:row>79</xdr:row>
      <xdr:rowOff>10604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539381"/>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79299</xdr:rowOff>
    </xdr:from>
    <xdr:to>
      <xdr:col>81</xdr:col>
      <xdr:colOff>50800</xdr:colOff>
      <xdr:row>78</xdr:row>
      <xdr:rowOff>166281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452399"/>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49771</xdr:rowOff>
    </xdr:from>
    <xdr:to>
      <xdr:col>76</xdr:col>
      <xdr:colOff>114300</xdr:colOff>
      <xdr:row>78</xdr:row>
      <xdr:rowOff>79299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422871"/>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154229</xdr:rowOff>
    </xdr:from>
    <xdr:to>
      <xdr:col>71</xdr:col>
      <xdr:colOff>177800</xdr:colOff>
      <xdr:row>78</xdr:row>
      <xdr:rowOff>49771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355879"/>
          <a:ext cx="889000" cy="6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131254</xdr:rowOff>
    </xdr:from>
    <xdr:to>
      <xdr:col>85</xdr:col>
      <xdr:colOff>177800</xdr:colOff>
      <xdr:row>79</xdr:row>
      <xdr:rowOff>61404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5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46181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4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115481</xdr:rowOff>
    </xdr:from>
    <xdr:to>
      <xdr:col>81</xdr:col>
      <xdr:colOff>101600</xdr:colOff>
      <xdr:row>79</xdr:row>
      <xdr:rowOff>45631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48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36758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58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28499</xdr:rowOff>
    </xdr:from>
    <xdr:to>
      <xdr:col>76</xdr:col>
      <xdr:colOff>165100</xdr:colOff>
      <xdr:row>78</xdr:row>
      <xdr:rowOff>130099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4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121226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170421</xdr:rowOff>
    </xdr:from>
    <xdr:to>
      <xdr:col>72</xdr:col>
      <xdr:colOff>38100</xdr:colOff>
      <xdr:row>78</xdr:row>
      <xdr:rowOff>100571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91698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6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103429</xdr:rowOff>
    </xdr:from>
    <xdr:to>
      <xdr:col>67</xdr:col>
      <xdr:colOff>101600</xdr:colOff>
      <xdr:row>78</xdr:row>
      <xdr:rowOff>33579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24706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37981</xdr:rowOff>
    </xdr:from>
    <xdr:to>
      <xdr:col>85</xdr:col>
      <xdr:colOff>127000</xdr:colOff>
      <xdr:row>94</xdr:row>
      <xdr:rowOff>154651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154281"/>
          <a:ext cx="838200" cy="11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14061</xdr:rowOff>
    </xdr:from>
    <xdr:to>
      <xdr:col>81</xdr:col>
      <xdr:colOff>50800</xdr:colOff>
      <xdr:row>94</xdr:row>
      <xdr:rowOff>37981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5787461"/>
          <a:ext cx="889000" cy="3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14061</xdr:rowOff>
    </xdr:from>
    <xdr:to>
      <xdr:col>76</xdr:col>
      <xdr:colOff>114300</xdr:colOff>
      <xdr:row>95</xdr:row>
      <xdr:rowOff>137452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5787461"/>
          <a:ext cx="889000" cy="63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137452</xdr:rowOff>
    </xdr:from>
    <xdr:to>
      <xdr:col>71</xdr:col>
      <xdr:colOff>177800</xdr:colOff>
      <xdr:row>98</xdr:row>
      <xdr:rowOff>103338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425202"/>
          <a:ext cx="889000" cy="48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103851</xdr:rowOff>
    </xdr:from>
    <xdr:to>
      <xdr:col>85</xdr:col>
      <xdr:colOff>177800</xdr:colOff>
      <xdr:row>95</xdr:row>
      <xdr:rowOff>34001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2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126728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7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158631</xdr:rowOff>
    </xdr:from>
    <xdr:to>
      <xdr:col>81</xdr:col>
      <xdr:colOff>101600</xdr:colOff>
      <xdr:row>94</xdr:row>
      <xdr:rowOff>88781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10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105308</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181795" y="1587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134711</xdr:rowOff>
    </xdr:from>
    <xdr:to>
      <xdr:col>76</xdr:col>
      <xdr:colOff>165100</xdr:colOff>
      <xdr:row>92</xdr:row>
      <xdr:rowOff>64861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573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81388</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292795" y="1551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86652</xdr:rowOff>
    </xdr:from>
    <xdr:to>
      <xdr:col>72</xdr:col>
      <xdr:colOff>38100</xdr:colOff>
      <xdr:row>96</xdr:row>
      <xdr:rowOff>16802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3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33329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52538</xdr:rowOff>
    </xdr:from>
    <xdr:to>
      <xdr:col>67</xdr:col>
      <xdr:colOff>101600</xdr:colOff>
      <xdr:row>98</xdr:row>
      <xdr:rowOff>154138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5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145265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4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12941</xdr:rowOff>
    </xdr:from>
    <xdr:to>
      <xdr:col>116</xdr:col>
      <xdr:colOff>63500</xdr:colOff>
      <xdr:row>34</xdr:row>
      <xdr:rowOff>39893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5842241"/>
          <a:ext cx="8382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39893</xdr:rowOff>
    </xdr:from>
    <xdr:to>
      <xdr:col>111</xdr:col>
      <xdr:colOff>177800</xdr:colOff>
      <xdr:row>36</xdr:row>
      <xdr:rowOff>112176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869193"/>
          <a:ext cx="889000" cy="4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112176</xdr:rowOff>
    </xdr:from>
    <xdr:to>
      <xdr:col>107</xdr:col>
      <xdr:colOff>50800</xdr:colOff>
      <xdr:row>36</xdr:row>
      <xdr:rowOff>163452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84376"/>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163452</xdr:rowOff>
    </xdr:from>
    <xdr:to>
      <xdr:col>102</xdr:col>
      <xdr:colOff>114300</xdr:colOff>
      <xdr:row>37</xdr:row>
      <xdr:rowOff>6335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335652"/>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133591</xdr:rowOff>
    </xdr:from>
    <xdr:to>
      <xdr:col>116</xdr:col>
      <xdr:colOff>114300</xdr:colOff>
      <xdr:row>34</xdr:row>
      <xdr:rowOff>63741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79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156468</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64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160543</xdr:rowOff>
    </xdr:from>
    <xdr:to>
      <xdr:col>112</xdr:col>
      <xdr:colOff>38100</xdr:colOff>
      <xdr:row>34</xdr:row>
      <xdr:rowOff>90693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8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107220</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5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61376</xdr:rowOff>
    </xdr:from>
    <xdr:to>
      <xdr:col>107</xdr:col>
      <xdr:colOff>101600</xdr:colOff>
      <xdr:row>36</xdr:row>
      <xdr:rowOff>162976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8053</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60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112652</xdr:rowOff>
    </xdr:from>
    <xdr:to>
      <xdr:col>102</xdr:col>
      <xdr:colOff>165100</xdr:colOff>
      <xdr:row>37</xdr:row>
      <xdr:rowOff>42802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8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59329</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78111" y="606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126985</xdr:rowOff>
    </xdr:from>
    <xdr:to>
      <xdr:col>98</xdr:col>
      <xdr:colOff>38100</xdr:colOff>
      <xdr:row>37</xdr:row>
      <xdr:rowOff>57135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2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73662</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60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96533</xdr:rowOff>
    </xdr:from>
    <xdr:to>
      <xdr:col>116</xdr:col>
      <xdr:colOff>63500</xdr:colOff>
      <xdr:row>57</xdr:row>
      <xdr:rowOff>88646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697733"/>
          <a:ext cx="838200" cy="16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64871</xdr:rowOff>
    </xdr:from>
    <xdr:to>
      <xdr:col>111</xdr:col>
      <xdr:colOff>177800</xdr:colOff>
      <xdr:row>56</xdr:row>
      <xdr:rowOff>96533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666071"/>
          <a:ext cx="889000" cy="3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64871</xdr:rowOff>
    </xdr:from>
    <xdr:to>
      <xdr:col>107</xdr:col>
      <xdr:colOff>50800</xdr:colOff>
      <xdr:row>56</xdr:row>
      <xdr:rowOff>72034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666071"/>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72034</xdr:rowOff>
    </xdr:from>
    <xdr:to>
      <xdr:col>102</xdr:col>
      <xdr:colOff>114300</xdr:colOff>
      <xdr:row>57</xdr:row>
      <xdr:rowOff>11188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673234"/>
          <a:ext cx="889000" cy="1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37846</xdr:rowOff>
    </xdr:from>
    <xdr:to>
      <xdr:col>116</xdr:col>
      <xdr:colOff>114300</xdr:colOff>
      <xdr:row>57</xdr:row>
      <xdr:rowOff>139446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60723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66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45733</xdr:rowOff>
    </xdr:from>
    <xdr:to>
      <xdr:col>112</xdr:col>
      <xdr:colOff>38100</xdr:colOff>
      <xdr:row>56</xdr:row>
      <xdr:rowOff>147333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64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163860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4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14071</xdr:rowOff>
    </xdr:from>
    <xdr:to>
      <xdr:col>107</xdr:col>
      <xdr:colOff>101600</xdr:colOff>
      <xdr:row>56</xdr:row>
      <xdr:rowOff>115671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132198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3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21234</xdr:rowOff>
    </xdr:from>
    <xdr:to>
      <xdr:col>102</xdr:col>
      <xdr:colOff>165100</xdr:colOff>
      <xdr:row>56</xdr:row>
      <xdr:rowOff>122834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139361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3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131838</xdr:rowOff>
    </xdr:from>
    <xdr:to>
      <xdr:col>98</xdr:col>
      <xdr:colOff>38100</xdr:colOff>
      <xdr:row>57</xdr:row>
      <xdr:rowOff>61988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78515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5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97432</xdr:rowOff>
    </xdr:from>
    <xdr:to>
      <xdr:col>116</xdr:col>
      <xdr:colOff>63500</xdr:colOff>
      <xdr:row>74</xdr:row>
      <xdr:rowOff>157348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784732"/>
          <a:ext cx="8382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157348</xdr:rowOff>
    </xdr:from>
    <xdr:to>
      <xdr:col>111</xdr:col>
      <xdr:colOff>177800</xdr:colOff>
      <xdr:row>75</xdr:row>
      <xdr:rowOff>55027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44648"/>
          <a:ext cx="889000" cy="6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54387</xdr:rowOff>
    </xdr:from>
    <xdr:to>
      <xdr:col>107</xdr:col>
      <xdr:colOff>50800</xdr:colOff>
      <xdr:row>75</xdr:row>
      <xdr:rowOff>55027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91313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24440</xdr:rowOff>
    </xdr:from>
    <xdr:to>
      <xdr:col>102</xdr:col>
      <xdr:colOff>114300</xdr:colOff>
      <xdr:row>75</xdr:row>
      <xdr:rowOff>54387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8831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46632</xdr:rowOff>
    </xdr:from>
    <xdr:to>
      <xdr:col>116</xdr:col>
      <xdr:colOff>114300</xdr:colOff>
      <xdr:row>74</xdr:row>
      <xdr:rowOff>148232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69509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5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106548</xdr:rowOff>
    </xdr:from>
    <xdr:to>
      <xdr:col>112</xdr:col>
      <xdr:colOff>38100</xdr:colOff>
      <xdr:row>75</xdr:row>
      <xdr:rowOff>36698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9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27825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8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4227</xdr:rowOff>
    </xdr:from>
    <xdr:to>
      <xdr:col>107</xdr:col>
      <xdr:colOff>101600</xdr:colOff>
      <xdr:row>75</xdr:row>
      <xdr:rowOff>105827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6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96954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5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3587</xdr:rowOff>
    </xdr:from>
    <xdr:to>
      <xdr:col>102</xdr:col>
      <xdr:colOff>165100</xdr:colOff>
      <xdr:row>75</xdr:row>
      <xdr:rowOff>105187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96314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9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145090</xdr:rowOff>
    </xdr:from>
    <xdr:to>
      <xdr:col>98</xdr:col>
      <xdr:colOff>38100</xdr:colOff>
      <xdr:row>75</xdr:row>
      <xdr:rowOff>75240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66367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類似団体を大きく上回っているのは、人件費、物件費、維持補修費、補助費等、普通建設事業費である。普通建設事業費のうち、新規整備について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は村営墓地整備事業等の大規模工事が完了し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、更新整備について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も尾駮沼護岸整備事業や倉内・端線整備事業の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事業完了に伴い減と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一方、投資及び出資金について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は、令和５年度から富ノ沢浄・配水場整備事業により水道事業会計への出資金が増加している。また、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今後も公共施設の老朽化に伴う改修・更新事業費が見込まれることから、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公共施設等総合管理計画や各種更新計画を策定及び活用し、また、費用の年度間の均衡を図るなどし、数値の低減化を図っていく。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青森県六ケ所村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9,628
9,487
252.58
14,539,670
14,270,915
258,472
9,310,808
1,678,406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70467</xdr:rowOff>
    </xdr:from>
    <xdr:to>
      <xdr:col>24</xdr:col>
      <xdr:colOff>62865</xdr:colOff>
      <xdr:row>38</xdr:row>
      <xdr:rowOff>163703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85417"/>
          <a:ext cx="1270" cy="129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167530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8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163703</xdr:rowOff>
    </xdr:from>
    <xdr:to>
      <xdr:col>24</xdr:col>
      <xdr:colOff>152400</xdr:colOff>
      <xdr:row>38</xdr:row>
      <xdr:rowOff>163703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17144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70467</xdr:rowOff>
    </xdr:from>
    <xdr:to>
      <xdr:col>24</xdr:col>
      <xdr:colOff>152400</xdr:colOff>
      <xdr:row>31</xdr:row>
      <xdr:rowOff>70467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8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70467</xdr:rowOff>
    </xdr:from>
    <xdr:to>
      <xdr:col>24</xdr:col>
      <xdr:colOff>63500</xdr:colOff>
      <xdr:row>31</xdr:row>
      <xdr:rowOff>90388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85417"/>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47896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69469</xdr:rowOff>
    </xdr:from>
    <xdr:to>
      <xdr:col>24</xdr:col>
      <xdr:colOff>114300</xdr:colOff>
      <xdr:row>36</xdr:row>
      <xdr:rowOff>171069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91857</xdr:rowOff>
    </xdr:from>
    <xdr:to>
      <xdr:col>19</xdr:col>
      <xdr:colOff>177800</xdr:colOff>
      <xdr:row>31</xdr:row>
      <xdr:rowOff>90388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235357"/>
          <a:ext cx="889000" cy="16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91513</xdr:rowOff>
    </xdr:from>
    <xdr:to>
      <xdr:col>20</xdr:col>
      <xdr:colOff>38100</xdr:colOff>
      <xdr:row>37</xdr:row>
      <xdr:rowOff>21663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12790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5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91857</xdr:rowOff>
    </xdr:from>
    <xdr:to>
      <xdr:col>15</xdr:col>
      <xdr:colOff>50800</xdr:colOff>
      <xdr:row>31</xdr:row>
      <xdr:rowOff>95613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235357"/>
          <a:ext cx="889000" cy="17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120578</xdr:rowOff>
    </xdr:from>
    <xdr:to>
      <xdr:col>15</xdr:col>
      <xdr:colOff>101600</xdr:colOff>
      <xdr:row>37</xdr:row>
      <xdr:rowOff>50728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41855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8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74059</xdr:rowOff>
    </xdr:from>
    <xdr:to>
      <xdr:col>10</xdr:col>
      <xdr:colOff>114300</xdr:colOff>
      <xdr:row>31</xdr:row>
      <xdr:rowOff>95613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89009"/>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147683</xdr:rowOff>
    </xdr:from>
    <xdr:to>
      <xdr:col>10</xdr:col>
      <xdr:colOff>165100</xdr:colOff>
      <xdr:row>37</xdr:row>
      <xdr:rowOff>77833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68960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148989</xdr:rowOff>
    </xdr:from>
    <xdr:to>
      <xdr:col>6</xdr:col>
      <xdr:colOff>38100</xdr:colOff>
      <xdr:row>37</xdr:row>
      <xdr:rowOff>79139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70266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4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19667</xdr:rowOff>
    </xdr:from>
    <xdr:to>
      <xdr:col>24</xdr:col>
      <xdr:colOff>114300</xdr:colOff>
      <xdr:row>31</xdr:row>
      <xdr:rowOff>121267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144144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8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39588</xdr:rowOff>
    </xdr:from>
    <xdr:to>
      <xdr:col>20</xdr:col>
      <xdr:colOff>38100</xdr:colOff>
      <xdr:row>31</xdr:row>
      <xdr:rowOff>141188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157715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12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41057</xdr:rowOff>
    </xdr:from>
    <xdr:to>
      <xdr:col>15</xdr:col>
      <xdr:colOff>101600</xdr:colOff>
      <xdr:row>30</xdr:row>
      <xdr:rowOff>142657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18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159184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49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44813</xdr:rowOff>
    </xdr:from>
    <xdr:to>
      <xdr:col>10</xdr:col>
      <xdr:colOff>165100</xdr:colOff>
      <xdr:row>31</xdr:row>
      <xdr:rowOff>146413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162940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1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23259</xdr:rowOff>
    </xdr:from>
    <xdr:to>
      <xdr:col>6</xdr:col>
      <xdr:colOff>38100</xdr:colOff>
      <xdr:row>31</xdr:row>
      <xdr:rowOff>124859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141386</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1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38457</xdr:rowOff>
    </xdr:from>
    <xdr:to>
      <xdr:col>24</xdr:col>
      <xdr:colOff>63500</xdr:colOff>
      <xdr:row>54</xdr:row>
      <xdr:rowOff>159993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296757"/>
          <a:ext cx="838200" cy="12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164891</xdr:rowOff>
    </xdr:from>
    <xdr:to>
      <xdr:col>19</xdr:col>
      <xdr:colOff>177800</xdr:colOff>
      <xdr:row>54</xdr:row>
      <xdr:rowOff>159993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251741"/>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112950</xdr:rowOff>
    </xdr:from>
    <xdr:to>
      <xdr:col>15</xdr:col>
      <xdr:colOff>50800</xdr:colOff>
      <xdr:row>53</xdr:row>
      <xdr:rowOff>164891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199800"/>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119018</xdr:rowOff>
    </xdr:from>
    <xdr:to>
      <xdr:col>10</xdr:col>
      <xdr:colOff>114300</xdr:colOff>
      <xdr:row>53</xdr:row>
      <xdr:rowOff>112950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8862968"/>
          <a:ext cx="889000" cy="3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159107</xdr:rowOff>
    </xdr:from>
    <xdr:to>
      <xdr:col>24</xdr:col>
      <xdr:colOff>114300</xdr:colOff>
      <xdr:row>54</xdr:row>
      <xdr:rowOff>89257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2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10534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09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109193</xdr:rowOff>
    </xdr:from>
    <xdr:to>
      <xdr:col>20</xdr:col>
      <xdr:colOff>38100</xdr:colOff>
      <xdr:row>55</xdr:row>
      <xdr:rowOff>39343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3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55870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14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114091</xdr:rowOff>
    </xdr:from>
    <xdr:to>
      <xdr:col>15</xdr:col>
      <xdr:colOff>101600</xdr:colOff>
      <xdr:row>54</xdr:row>
      <xdr:rowOff>44241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20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60768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97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62150</xdr:rowOff>
    </xdr:from>
    <xdr:to>
      <xdr:col>10</xdr:col>
      <xdr:colOff>165100</xdr:colOff>
      <xdr:row>53</xdr:row>
      <xdr:rowOff>163750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1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8827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92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68218</xdr:rowOff>
    </xdr:from>
    <xdr:to>
      <xdr:col>6</xdr:col>
      <xdr:colOff>38100</xdr:colOff>
      <xdr:row>51</xdr:row>
      <xdr:rowOff>169818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881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14895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858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168330</xdr:rowOff>
    </xdr:from>
    <xdr:to>
      <xdr:col>24</xdr:col>
      <xdr:colOff>63500</xdr:colOff>
      <xdr:row>73</xdr:row>
      <xdr:rowOff>106599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12730"/>
          <a:ext cx="838200" cy="10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168330</xdr:rowOff>
    </xdr:from>
    <xdr:to>
      <xdr:col>19</xdr:col>
      <xdr:colOff>177800</xdr:colOff>
      <xdr:row>74</xdr:row>
      <xdr:rowOff>24504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12730"/>
          <a:ext cx="889000" cy="19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26534</xdr:rowOff>
    </xdr:from>
    <xdr:to>
      <xdr:col>15</xdr:col>
      <xdr:colOff>50800</xdr:colOff>
      <xdr:row>74</xdr:row>
      <xdr:rowOff>24504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199484"/>
          <a:ext cx="889000" cy="5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26534</xdr:rowOff>
    </xdr:from>
    <xdr:to>
      <xdr:col>10</xdr:col>
      <xdr:colOff>114300</xdr:colOff>
      <xdr:row>72</xdr:row>
      <xdr:rowOff>75847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199484"/>
          <a:ext cx="889000" cy="22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55799</xdr:rowOff>
    </xdr:from>
    <xdr:to>
      <xdr:col>24</xdr:col>
      <xdr:colOff>114300</xdr:colOff>
      <xdr:row>73</xdr:row>
      <xdr:rowOff>157399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78676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2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117530</xdr:rowOff>
    </xdr:from>
    <xdr:to>
      <xdr:col>20</xdr:col>
      <xdr:colOff>38100</xdr:colOff>
      <xdr:row>73</xdr:row>
      <xdr:rowOff>47680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64207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3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145154</xdr:rowOff>
    </xdr:from>
    <xdr:to>
      <xdr:col>15</xdr:col>
      <xdr:colOff>101600</xdr:colOff>
      <xdr:row>74</xdr:row>
      <xdr:rowOff>75304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91831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3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147184</xdr:rowOff>
    </xdr:from>
    <xdr:to>
      <xdr:col>10</xdr:col>
      <xdr:colOff>165100</xdr:colOff>
      <xdr:row>71</xdr:row>
      <xdr:rowOff>77334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14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93861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192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25047</xdr:rowOff>
    </xdr:from>
    <xdr:to>
      <xdr:col>6</xdr:col>
      <xdr:colOff>38100</xdr:colOff>
      <xdr:row>72</xdr:row>
      <xdr:rowOff>126647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3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143174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1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168819</xdr:rowOff>
    </xdr:from>
    <xdr:to>
      <xdr:col>24</xdr:col>
      <xdr:colOff>63500</xdr:colOff>
      <xdr:row>92</xdr:row>
      <xdr:rowOff>101012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599319"/>
          <a:ext cx="838200" cy="27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168819</xdr:rowOff>
    </xdr:from>
    <xdr:to>
      <xdr:col>19</xdr:col>
      <xdr:colOff>177800</xdr:colOff>
      <xdr:row>93</xdr:row>
      <xdr:rowOff>50578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599319"/>
          <a:ext cx="889000" cy="39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146493</xdr:rowOff>
    </xdr:from>
    <xdr:to>
      <xdr:col>15</xdr:col>
      <xdr:colOff>50800</xdr:colOff>
      <xdr:row>93</xdr:row>
      <xdr:rowOff>50578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919893"/>
          <a:ext cx="889000" cy="7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146493</xdr:rowOff>
    </xdr:from>
    <xdr:to>
      <xdr:col>10</xdr:col>
      <xdr:colOff>114300</xdr:colOff>
      <xdr:row>93</xdr:row>
      <xdr:rowOff>147929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19893"/>
          <a:ext cx="889000" cy="1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50212</xdr:rowOff>
    </xdr:from>
    <xdr:to>
      <xdr:col>24</xdr:col>
      <xdr:colOff>114300</xdr:colOff>
      <xdr:row>92</xdr:row>
      <xdr:rowOff>151812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82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73089</xdr:rowOff>
    </xdr:from>
    <xdr:ext cx="599010"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67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118019</xdr:rowOff>
    </xdr:from>
    <xdr:to>
      <xdr:col>20</xdr:col>
      <xdr:colOff>38100</xdr:colOff>
      <xdr:row>91</xdr:row>
      <xdr:rowOff>48169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5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64696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497795" y="1532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171228</xdr:rowOff>
    </xdr:from>
    <xdr:to>
      <xdr:col>15</xdr:col>
      <xdr:colOff>101600</xdr:colOff>
      <xdr:row>93</xdr:row>
      <xdr:rowOff>101378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9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117905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08795" y="1571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95693</xdr:rowOff>
    </xdr:from>
    <xdr:to>
      <xdr:col>10</xdr:col>
      <xdr:colOff>165100</xdr:colOff>
      <xdr:row>93</xdr:row>
      <xdr:rowOff>25843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8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42370</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19795" y="1564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97129</xdr:rowOff>
    </xdr:from>
    <xdr:to>
      <xdr:col>6</xdr:col>
      <xdr:colOff>38100</xdr:colOff>
      <xdr:row>94</xdr:row>
      <xdr:rowOff>27279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0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43806</xdr:rowOff>
    </xdr:from>
    <xdr:ext cx="599010"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30795" y="1581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116479</xdr:rowOff>
    </xdr:from>
    <xdr:to>
      <xdr:col>55</xdr:col>
      <xdr:colOff>0</xdr:colOff>
      <xdr:row>56</xdr:row>
      <xdr:rowOff>151935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17679"/>
          <a:ext cx="8382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94304</xdr:rowOff>
    </xdr:from>
    <xdr:to>
      <xdr:col>50</xdr:col>
      <xdr:colOff>114300</xdr:colOff>
      <xdr:row>56</xdr:row>
      <xdr:rowOff>151935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95504"/>
          <a:ext cx="889000" cy="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47506</xdr:rowOff>
    </xdr:from>
    <xdr:to>
      <xdr:col>45</xdr:col>
      <xdr:colOff>177800</xdr:colOff>
      <xdr:row>56</xdr:row>
      <xdr:rowOff>94304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648706"/>
          <a:ext cx="889000" cy="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161165</xdr:rowOff>
    </xdr:from>
    <xdr:to>
      <xdr:col>41</xdr:col>
      <xdr:colOff>50800</xdr:colOff>
      <xdr:row>56</xdr:row>
      <xdr:rowOff>47506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419465"/>
          <a:ext cx="889000" cy="2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65679</xdr:rowOff>
    </xdr:from>
    <xdr:to>
      <xdr:col>55</xdr:col>
      <xdr:colOff>50800</xdr:colOff>
      <xdr:row>56</xdr:row>
      <xdr:rowOff>167279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88556</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101135</xdr:rowOff>
    </xdr:from>
    <xdr:to>
      <xdr:col>50</xdr:col>
      <xdr:colOff>165100</xdr:colOff>
      <xdr:row>57</xdr:row>
      <xdr:rowOff>31285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47812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47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43504</xdr:rowOff>
    </xdr:from>
    <xdr:to>
      <xdr:col>46</xdr:col>
      <xdr:colOff>38100</xdr:colOff>
      <xdr:row>56</xdr:row>
      <xdr:rowOff>145104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161631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1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168156</xdr:rowOff>
    </xdr:from>
    <xdr:to>
      <xdr:col>41</xdr:col>
      <xdr:colOff>101600</xdr:colOff>
      <xdr:row>56</xdr:row>
      <xdr:rowOff>98306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9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114833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3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110365</xdr:rowOff>
    </xdr:from>
    <xdr:to>
      <xdr:col>36</xdr:col>
      <xdr:colOff>165100</xdr:colOff>
      <xdr:row>55</xdr:row>
      <xdr:rowOff>40515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3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57042</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91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7760</xdr:rowOff>
    </xdr:from>
    <xdr:to>
      <xdr:col>55</xdr:col>
      <xdr:colOff>0</xdr:colOff>
      <xdr:row>76</xdr:row>
      <xdr:rowOff>2884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695060"/>
          <a:ext cx="838200" cy="3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4426</xdr:rowOff>
    </xdr:from>
    <xdr:to>
      <xdr:col>50</xdr:col>
      <xdr:colOff>114300</xdr:colOff>
      <xdr:row>74</xdr:row>
      <xdr:rowOff>7760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520276"/>
          <a:ext cx="889000" cy="1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4426</xdr:rowOff>
    </xdr:from>
    <xdr:to>
      <xdr:col>45</xdr:col>
      <xdr:colOff>177800</xdr:colOff>
      <xdr:row>76</xdr:row>
      <xdr:rowOff>91446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520276"/>
          <a:ext cx="889000" cy="60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91446</xdr:rowOff>
    </xdr:from>
    <xdr:to>
      <xdr:col>41</xdr:col>
      <xdr:colOff>50800</xdr:colOff>
      <xdr:row>77</xdr:row>
      <xdr:rowOff>27019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21646"/>
          <a:ext cx="8890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123533</xdr:rowOff>
    </xdr:from>
    <xdr:to>
      <xdr:col>55</xdr:col>
      <xdr:colOff>50800</xdr:colOff>
      <xdr:row>76</xdr:row>
      <xdr:rowOff>53684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82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146410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128410</xdr:rowOff>
    </xdr:from>
    <xdr:to>
      <xdr:col>50</xdr:col>
      <xdr:colOff>165100</xdr:colOff>
      <xdr:row>74</xdr:row>
      <xdr:rowOff>58560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75087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125076</xdr:rowOff>
    </xdr:from>
    <xdr:to>
      <xdr:col>46</xdr:col>
      <xdr:colOff>38100</xdr:colOff>
      <xdr:row>73</xdr:row>
      <xdr:rowOff>55226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46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71753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24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40646</xdr:rowOff>
    </xdr:from>
    <xdr:to>
      <xdr:col>41</xdr:col>
      <xdr:colOff>101600</xdr:colOff>
      <xdr:row>76</xdr:row>
      <xdr:rowOff>142246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133373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16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147669</xdr:rowOff>
    </xdr:from>
    <xdr:to>
      <xdr:col>36</xdr:col>
      <xdr:colOff>165100</xdr:colOff>
      <xdr:row>77</xdr:row>
      <xdr:rowOff>77819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68946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150617</xdr:rowOff>
    </xdr:from>
    <xdr:to>
      <xdr:col>55</xdr:col>
      <xdr:colOff>0</xdr:colOff>
      <xdr:row>91</xdr:row>
      <xdr:rowOff>159017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752567"/>
          <a:ext cx="838200"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99151</xdr:rowOff>
    </xdr:from>
    <xdr:to>
      <xdr:col>50</xdr:col>
      <xdr:colOff>114300</xdr:colOff>
      <xdr:row>91</xdr:row>
      <xdr:rowOff>150617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529651"/>
          <a:ext cx="889000" cy="22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99151</xdr:rowOff>
    </xdr:from>
    <xdr:to>
      <xdr:col>45</xdr:col>
      <xdr:colOff>177800</xdr:colOff>
      <xdr:row>92</xdr:row>
      <xdr:rowOff>50705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529651"/>
          <a:ext cx="889000" cy="29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50705</xdr:rowOff>
    </xdr:from>
    <xdr:to>
      <xdr:col>41</xdr:col>
      <xdr:colOff>50800</xdr:colOff>
      <xdr:row>93</xdr:row>
      <xdr:rowOff>60847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824105"/>
          <a:ext cx="889000" cy="18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108217</xdr:rowOff>
    </xdr:from>
    <xdr:to>
      <xdr:col>55</xdr:col>
      <xdr:colOff>50800</xdr:colOff>
      <xdr:row>92</xdr:row>
      <xdr:rowOff>38367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7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61244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66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99817</xdr:rowOff>
    </xdr:from>
    <xdr:to>
      <xdr:col>50</xdr:col>
      <xdr:colOff>165100</xdr:colOff>
      <xdr:row>92</xdr:row>
      <xdr:rowOff>29967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7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46494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47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48351</xdr:rowOff>
    </xdr:from>
    <xdr:to>
      <xdr:col>46</xdr:col>
      <xdr:colOff>38100</xdr:colOff>
      <xdr:row>90</xdr:row>
      <xdr:rowOff>149951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4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166478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25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171355</xdr:rowOff>
    </xdr:from>
    <xdr:to>
      <xdr:col>41</xdr:col>
      <xdr:colOff>101600</xdr:colOff>
      <xdr:row>92</xdr:row>
      <xdr:rowOff>101505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7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118032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54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10047</xdr:rowOff>
    </xdr:from>
    <xdr:to>
      <xdr:col>36</xdr:col>
      <xdr:colOff>165100</xdr:colOff>
      <xdr:row>93</xdr:row>
      <xdr:rowOff>111647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9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128174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73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53991</xdr:rowOff>
    </xdr:from>
    <xdr:to>
      <xdr:col>85</xdr:col>
      <xdr:colOff>126364</xdr:colOff>
      <xdr:row>39</xdr:row>
      <xdr:rowOff>125282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540391"/>
          <a:ext cx="1269" cy="1271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129109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81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125282</xdr:rowOff>
    </xdr:from>
    <xdr:to>
      <xdr:col>86</xdr:col>
      <xdr:colOff>25400</xdr:colOff>
      <xdr:row>39</xdr:row>
      <xdr:rowOff>125282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8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668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1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53991</xdr:rowOff>
    </xdr:from>
    <xdr:to>
      <xdr:col>86</xdr:col>
      <xdr:colOff>25400</xdr:colOff>
      <xdr:row>32</xdr:row>
      <xdr:rowOff>53991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5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53501</xdr:rowOff>
    </xdr:from>
    <xdr:to>
      <xdr:col>85</xdr:col>
      <xdr:colOff>127000</xdr:colOff>
      <xdr:row>32</xdr:row>
      <xdr:rowOff>53991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368451"/>
          <a:ext cx="838200" cy="1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26277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4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47850</xdr:rowOff>
    </xdr:from>
    <xdr:to>
      <xdr:col>85</xdr:col>
      <xdr:colOff>177800</xdr:colOff>
      <xdr:row>38</xdr:row>
      <xdr:rowOff>149450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6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53501</xdr:rowOff>
    </xdr:from>
    <xdr:to>
      <xdr:col>81</xdr:col>
      <xdr:colOff>50800</xdr:colOff>
      <xdr:row>32</xdr:row>
      <xdr:rowOff>31784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368451"/>
          <a:ext cx="889000" cy="1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62807</xdr:rowOff>
    </xdr:from>
    <xdr:to>
      <xdr:col>81</xdr:col>
      <xdr:colOff>101600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155534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7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31784</xdr:rowOff>
    </xdr:from>
    <xdr:to>
      <xdr:col>76</xdr:col>
      <xdr:colOff>114300</xdr:colOff>
      <xdr:row>33</xdr:row>
      <xdr:rowOff>80738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518184"/>
          <a:ext cx="889000" cy="22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92868</xdr:rowOff>
    </xdr:from>
    <xdr:to>
      <xdr:col>76</xdr:col>
      <xdr:colOff>165100</xdr:colOff>
      <xdr:row>39</xdr:row>
      <xdr:rowOff>23018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14145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28372</xdr:rowOff>
    </xdr:from>
    <xdr:to>
      <xdr:col>71</xdr:col>
      <xdr:colOff>177800</xdr:colOff>
      <xdr:row>33</xdr:row>
      <xdr:rowOff>80738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686222"/>
          <a:ext cx="889000" cy="5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91366</xdr:rowOff>
    </xdr:from>
    <xdr:to>
      <xdr:col>72</xdr:col>
      <xdr:colOff>38100</xdr:colOff>
      <xdr:row>39</xdr:row>
      <xdr:rowOff>21516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12643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44960</xdr:rowOff>
    </xdr:from>
    <xdr:to>
      <xdr:col>67</xdr:col>
      <xdr:colOff>101600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3191</xdr:rowOff>
    </xdr:from>
    <xdr:to>
      <xdr:col>85</xdr:col>
      <xdr:colOff>177800</xdr:colOff>
      <xdr:row>32</xdr:row>
      <xdr:rowOff>104791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4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127668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4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2701</xdr:rowOff>
    </xdr:from>
    <xdr:to>
      <xdr:col>81</xdr:col>
      <xdr:colOff>101600</xdr:colOff>
      <xdr:row>31</xdr:row>
      <xdr:rowOff>104301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3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120828</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181795" y="509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152434</xdr:rowOff>
    </xdr:from>
    <xdr:to>
      <xdr:col>76</xdr:col>
      <xdr:colOff>165100</xdr:colOff>
      <xdr:row>32</xdr:row>
      <xdr:rowOff>82584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99111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2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29938</xdr:rowOff>
    </xdr:from>
    <xdr:to>
      <xdr:col>72</xdr:col>
      <xdr:colOff>38100</xdr:colOff>
      <xdr:row>33</xdr:row>
      <xdr:rowOff>131538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6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148065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4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149022</xdr:rowOff>
    </xdr:from>
    <xdr:to>
      <xdr:col>67</xdr:col>
      <xdr:colOff>101600</xdr:colOff>
      <xdr:row>33</xdr:row>
      <xdr:rowOff>79172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6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95699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41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152908</xdr:rowOff>
    </xdr:from>
    <xdr:to>
      <xdr:col>85</xdr:col>
      <xdr:colOff>127000</xdr:colOff>
      <xdr:row>56</xdr:row>
      <xdr:rowOff>6438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82658"/>
          <a:ext cx="838200" cy="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6438</xdr:rowOff>
    </xdr:from>
    <xdr:to>
      <xdr:col>81</xdr:col>
      <xdr:colOff>50800</xdr:colOff>
      <xdr:row>56</xdr:row>
      <xdr:rowOff>66084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07638"/>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75930</xdr:rowOff>
    </xdr:from>
    <xdr:to>
      <xdr:col>76</xdr:col>
      <xdr:colOff>114300</xdr:colOff>
      <xdr:row>56</xdr:row>
      <xdr:rowOff>66084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05680"/>
          <a:ext cx="889000" cy="16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75930</xdr:rowOff>
    </xdr:from>
    <xdr:to>
      <xdr:col>71</xdr:col>
      <xdr:colOff>177800</xdr:colOff>
      <xdr:row>56</xdr:row>
      <xdr:rowOff>122246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05680"/>
          <a:ext cx="889000" cy="2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102108</xdr:rowOff>
    </xdr:from>
    <xdr:to>
      <xdr:col>85</xdr:col>
      <xdr:colOff>177800</xdr:colOff>
      <xdr:row>56</xdr:row>
      <xdr:rowOff>32258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124985</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8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127088</xdr:rowOff>
    </xdr:from>
    <xdr:to>
      <xdr:col>81</xdr:col>
      <xdr:colOff>101600</xdr:colOff>
      <xdr:row>56</xdr:row>
      <xdr:rowOff>57238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73765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33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15284</xdr:rowOff>
    </xdr:from>
    <xdr:to>
      <xdr:col>76</xdr:col>
      <xdr:colOff>165100</xdr:colOff>
      <xdr:row>56</xdr:row>
      <xdr:rowOff>116884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133411</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39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25130</xdr:rowOff>
    </xdr:from>
    <xdr:to>
      <xdr:col>72</xdr:col>
      <xdr:colOff>38100</xdr:colOff>
      <xdr:row>55</xdr:row>
      <xdr:rowOff>126730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5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143257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2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71446</xdr:rowOff>
    </xdr:from>
    <xdr:to>
      <xdr:col>67</xdr:col>
      <xdr:colOff>101600</xdr:colOff>
      <xdr:row>57</xdr:row>
      <xdr:rowOff>1596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18123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944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12221</xdr:rowOff>
    </xdr:from>
    <xdr:to>
      <xdr:col>76</xdr:col>
      <xdr:colOff>114300</xdr:colOff>
      <xdr:row>78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85321"/>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12221</xdr:rowOff>
    </xdr:from>
    <xdr:to>
      <xdr:col>71</xdr:col>
      <xdr:colOff>177800</xdr:colOff>
      <xdr:row>78</xdr:row>
      <xdr:rowOff>25400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85321"/>
          <a:ext cx="8890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132871</xdr:rowOff>
    </xdr:from>
    <xdr:to>
      <xdr:col>72</xdr:col>
      <xdr:colOff>38100</xdr:colOff>
      <xdr:row>78</xdr:row>
      <xdr:rowOff>63021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54148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42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166281</xdr:rowOff>
    </xdr:from>
    <xdr:to>
      <xdr:col>85</xdr:col>
      <xdr:colOff>127000</xdr:colOff>
      <xdr:row>99</xdr:row>
      <xdr:rowOff>10604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968381"/>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79299</xdr:rowOff>
    </xdr:from>
    <xdr:to>
      <xdr:col>81</xdr:col>
      <xdr:colOff>50800</xdr:colOff>
      <xdr:row>98</xdr:row>
      <xdr:rowOff>166281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81399"/>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49771</xdr:rowOff>
    </xdr:from>
    <xdr:to>
      <xdr:col>76</xdr:col>
      <xdr:colOff>114300</xdr:colOff>
      <xdr:row>98</xdr:row>
      <xdr:rowOff>79299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51871"/>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154229</xdr:rowOff>
    </xdr:from>
    <xdr:to>
      <xdr:col>71</xdr:col>
      <xdr:colOff>177800</xdr:colOff>
      <xdr:row>98</xdr:row>
      <xdr:rowOff>49771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784879"/>
          <a:ext cx="889000" cy="6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131254</xdr:rowOff>
    </xdr:from>
    <xdr:to>
      <xdr:col>85</xdr:col>
      <xdr:colOff>177800</xdr:colOff>
      <xdr:row>99</xdr:row>
      <xdr:rowOff>61404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46181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115481</xdr:rowOff>
    </xdr:from>
    <xdr:to>
      <xdr:col>81</xdr:col>
      <xdr:colOff>101600</xdr:colOff>
      <xdr:row>99</xdr:row>
      <xdr:rowOff>45631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36758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1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28499</xdr:rowOff>
    </xdr:from>
    <xdr:to>
      <xdr:col>76</xdr:col>
      <xdr:colOff>165100</xdr:colOff>
      <xdr:row>98</xdr:row>
      <xdr:rowOff>130099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121226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170421</xdr:rowOff>
    </xdr:from>
    <xdr:to>
      <xdr:col>72</xdr:col>
      <xdr:colOff>38100</xdr:colOff>
      <xdr:row>98</xdr:row>
      <xdr:rowOff>100571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91698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9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103429</xdr:rowOff>
    </xdr:from>
    <xdr:to>
      <xdr:col>67</xdr:col>
      <xdr:colOff>101600</xdr:colOff>
      <xdr:row>98</xdr:row>
      <xdr:rowOff>33579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24706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98895</xdr:rowOff>
    </xdr:from>
    <xdr:to>
      <xdr:col>116</xdr:col>
      <xdr:colOff>63500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442545"/>
          <a:ext cx="838200" cy="9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99103</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4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48095</xdr:rowOff>
    </xdr:from>
    <xdr:to>
      <xdr:col>116</xdr:col>
      <xdr:colOff>114300</xdr:colOff>
      <xdr:row>37</xdr:row>
      <xdr:rowOff>149695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3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7472</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1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議会費、消防費、土木費は、類似団体内順位１位となっている。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前年度より増となっているのは、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総務費であり地域情報基盤移転整備事業費や自治体情報システム標準化・共通化支援業務委託料の増が主な要因となっている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。一方、前年度より減となっているのは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衛生費及び商工費である。衛生費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村営墓地整備事業費の皆減と新型コロナウイルスワクチン接種事業費の減である。商工費については、物価高騰の影響を受ける住民の家計支援を目的とした商品券換金業務委託料の皆減、及び商工会館改修工事完了による皆減が理由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今後の見通しについては、公共施設の老朽化に伴う改修・更新事業費や法改正に伴うシステム改修費等の増加が見込まれることから、費用の年度間の均衡を図るなどし、数値の低減化を図っていく。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以降、主に大規模償却資産に係る固定資産税の変動により、村税が減収となったが、老朽化した施設の改修に係る普通建設事業費、新型コロナウイルス感染症対策及び物価高騰等による物件費に係る一般財源について、財政調整基金で補てんしたことから、財政調整基金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令和２年度から減少し続けている。また、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実質単年度収支については令和元年度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以降連続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マイナスと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青森県六ケ所村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全会計において黒字となっており、連結実質赤字は生じていない。今後も各会計における各種制度の見直しや料金改定、経費削減による収支の安定化を図り、黒字の継続に努めていく。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BN8" sqref="BN8:BU8"/>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14539670</v>
      </c>
      <c r="BO4" s="358"/>
      <c r="BP4" s="358"/>
      <c r="BQ4" s="358"/>
      <c r="BR4" s="358"/>
      <c r="BS4" s="358"/>
      <c r="BT4" s="358"/>
      <c r="BU4" s="359"/>
      <c r="BV4" s="357">
        <v>14760088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2.8</v>
      </c>
      <c r="CU4" s="364"/>
      <c r="CV4" s="364"/>
      <c r="CW4" s="364"/>
      <c r="CX4" s="364"/>
      <c r="CY4" s="364"/>
      <c r="CZ4" s="364"/>
      <c r="DA4" s="365"/>
      <c r="DB4" s="363">
        <v>2.5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14270915</v>
      </c>
      <c r="BO5" s="395"/>
      <c r="BP5" s="395"/>
      <c r="BQ5" s="395"/>
      <c r="BR5" s="395"/>
      <c r="BS5" s="395"/>
      <c r="BT5" s="395"/>
      <c r="BU5" s="396"/>
      <c r="BV5" s="394">
        <v>14515728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93.6</v>
      </c>
      <c r="CU5" s="392"/>
      <c r="CV5" s="392"/>
      <c r="CW5" s="392"/>
      <c r="CX5" s="392"/>
      <c r="CY5" s="392"/>
      <c r="CZ5" s="392"/>
      <c r="DA5" s="393"/>
      <c r="DB5" s="391">
        <v>85.2</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268755</v>
      </c>
      <c r="BO6" s="395"/>
      <c r="BP6" s="395"/>
      <c r="BQ6" s="395"/>
      <c r="BR6" s="395"/>
      <c r="BS6" s="395"/>
      <c r="BT6" s="395"/>
      <c r="BU6" s="396"/>
      <c r="BV6" s="394">
        <v>244360</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93.6</v>
      </c>
      <c r="CU6" s="432"/>
      <c r="CV6" s="432"/>
      <c r="CW6" s="432"/>
      <c r="CX6" s="432"/>
      <c r="CY6" s="432"/>
      <c r="CZ6" s="432"/>
      <c r="DA6" s="433"/>
      <c r="DB6" s="431">
        <v>85.2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10283</v>
      </c>
      <c r="BO7" s="395"/>
      <c r="BP7" s="395"/>
      <c r="BQ7" s="395"/>
      <c r="BR7" s="395"/>
      <c r="BS7" s="395"/>
      <c r="BT7" s="395"/>
      <c r="BU7" s="396"/>
      <c r="BV7" s="394">
        <v>31454</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9310808</v>
      </c>
      <c r="CU7" s="395"/>
      <c r="CV7" s="395"/>
      <c r="CW7" s="395"/>
      <c r="CX7" s="395"/>
      <c r="CY7" s="395"/>
      <c r="CZ7" s="395"/>
      <c r="DA7" s="396"/>
      <c r="DB7" s="394">
        <v>8379777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258472</v>
      </c>
      <c r="BO8" s="395"/>
      <c r="BP8" s="395"/>
      <c r="BQ8" s="395"/>
      <c r="BR8" s="395"/>
      <c r="BS8" s="395"/>
      <c r="BT8" s="395"/>
      <c r="BU8" s="396"/>
      <c r="BV8" s="394">
        <v>212906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1.68</v>
      </c>
      <c r="CU8" s="435"/>
      <c r="CV8" s="435"/>
      <c r="CW8" s="435"/>
      <c r="CX8" s="435"/>
      <c r="CY8" s="435"/>
      <c r="CZ8" s="435"/>
      <c r="DA8" s="436"/>
      <c r="DB8" s="434">
        <v>1.61</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10367</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45566</v>
      </c>
      <c r="BO9" s="395"/>
      <c r="BP9" s="395"/>
      <c r="BQ9" s="395"/>
      <c r="BR9" s="395"/>
      <c r="BS9" s="395"/>
      <c r="BT9" s="395"/>
      <c r="BU9" s="396"/>
      <c r="BV9" s="394">
        <v>10588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2.1</v>
      </c>
      <c r="CU9" s="392"/>
      <c r="CV9" s="392"/>
      <c r="CW9" s="392"/>
      <c r="CX9" s="392"/>
      <c r="CY9" s="392"/>
      <c r="CZ9" s="392"/>
      <c r="DA9" s="393"/>
      <c r="DB9" s="391">
        <v>2.2999999999999998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10536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8858</v>
      </c>
      <c r="BO10" s="395"/>
      <c r="BP10" s="395"/>
      <c r="BQ10" s="395"/>
      <c r="BR10" s="395"/>
      <c r="BS10" s="395"/>
      <c r="BT10" s="395"/>
      <c r="BU10" s="396"/>
      <c r="BV10" s="394">
        <v>8252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9628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298219</v>
      </c>
      <c r="BO12" s="395"/>
      <c r="BP12" s="395"/>
      <c r="BQ12" s="395"/>
      <c r="BR12" s="395"/>
      <c r="BS12" s="395"/>
      <c r="BT12" s="395"/>
      <c r="BU12" s="396"/>
      <c r="BV12" s="394">
        <v>216725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9487</v>
      </c>
      <c r="S13" s="479"/>
      <c r="T13" s="479"/>
      <c r="U13" s="479"/>
      <c r="V13" s="480"/>
      <c r="W13" s="410" t="s">
        <v>131</v>
      </c>
      <c r="X13" s="411"/>
      <c r="Y13" s="411"/>
      <c r="Z13" s="411"/>
      <c r="AA13" s="411"/>
      <c r="AB13" s="401"/>
      <c r="AC13" s="445">
        <v>686</v>
      </c>
      <c r="AD13" s="446"/>
      <c r="AE13" s="446"/>
      <c r="AF13" s="446"/>
      <c r="AG13" s="488"/>
      <c r="AH13" s="445">
        <v>787</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-243795</v>
      </c>
      <c r="BO13" s="395"/>
      <c r="BP13" s="395"/>
      <c r="BQ13" s="395"/>
      <c r="BR13" s="395"/>
      <c r="BS13" s="395"/>
      <c r="BT13" s="395"/>
      <c r="BU13" s="396"/>
      <c r="BV13" s="394">
        <v>-197885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3.2</v>
      </c>
      <c r="CU13" s="392"/>
      <c r="CV13" s="392"/>
      <c r="CW13" s="392"/>
      <c r="CX13" s="392"/>
      <c r="CY13" s="392"/>
      <c r="CZ13" s="392"/>
      <c r="DA13" s="393"/>
      <c r="DB13" s="391">
        <v>3.3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9736</v>
      </c>
      <c r="S14" s="479"/>
      <c r="T14" s="479"/>
      <c r="U14" s="479"/>
      <c r="V14" s="480"/>
      <c r="W14" s="384"/>
      <c r="X14" s="385"/>
      <c r="Y14" s="385"/>
      <c r="Z14" s="385"/>
      <c r="AA14" s="385"/>
      <c r="AB14" s="374"/>
      <c r="AC14" s="481">
        <v>10.7</v>
      </c>
      <c r="AD14" s="482"/>
      <c r="AE14" s="482"/>
      <c r="AF14" s="482"/>
      <c r="AG14" s="483"/>
      <c r="AH14" s="481">
        <v>13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9613</v>
      </c>
      <c r="S15" s="479"/>
      <c r="T15" s="479"/>
      <c r="U15" s="479"/>
      <c r="V15" s="480"/>
      <c r="W15" s="410" t="s">
        <v>137</v>
      </c>
      <c r="X15" s="411"/>
      <c r="Y15" s="411"/>
      <c r="Z15" s="411"/>
      <c r="AA15" s="411"/>
      <c r="AB15" s="401"/>
      <c r="AC15" s="445">
        <v>2669</v>
      </c>
      <c r="AD15" s="446"/>
      <c r="AE15" s="446"/>
      <c r="AF15" s="446"/>
      <c r="AG15" s="488"/>
      <c r="AH15" s="445">
        <v>2346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7065563</v>
      </c>
      <c r="BO15" s="358"/>
      <c r="BP15" s="358"/>
      <c r="BQ15" s="358"/>
      <c r="BR15" s="358"/>
      <c r="BS15" s="358"/>
      <c r="BT15" s="358"/>
      <c r="BU15" s="359"/>
      <c r="BV15" s="357">
        <v>6366095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41.6</v>
      </c>
      <c r="AD16" s="482"/>
      <c r="AE16" s="482"/>
      <c r="AF16" s="482"/>
      <c r="AG16" s="483"/>
      <c r="AH16" s="481">
        <v>38.700000000000003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3975228</v>
      </c>
      <c r="BO16" s="395"/>
      <c r="BP16" s="395"/>
      <c r="BQ16" s="395"/>
      <c r="BR16" s="395"/>
      <c r="BS16" s="395"/>
      <c r="BT16" s="395"/>
      <c r="BU16" s="396"/>
      <c r="BV16" s="394">
        <v>3909586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3068</v>
      </c>
      <c r="AD17" s="446"/>
      <c r="AE17" s="446"/>
      <c r="AF17" s="446"/>
      <c r="AG17" s="488"/>
      <c r="AH17" s="445">
        <v>2931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9310808</v>
      </c>
      <c r="BO17" s="395"/>
      <c r="BP17" s="395"/>
      <c r="BQ17" s="395"/>
      <c r="BR17" s="395"/>
      <c r="BS17" s="395"/>
      <c r="BT17" s="395"/>
      <c r="BU17" s="396"/>
      <c r="BV17" s="394">
        <v>8379777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252.58</v>
      </c>
      <c r="M18" s="518"/>
      <c r="N18" s="518"/>
      <c r="O18" s="518"/>
      <c r="P18" s="518"/>
      <c r="Q18" s="518"/>
      <c r="R18" s="519"/>
      <c r="S18" s="519"/>
      <c r="T18" s="519"/>
      <c r="U18" s="519"/>
      <c r="V18" s="520"/>
      <c r="W18" s="412"/>
      <c r="X18" s="413"/>
      <c r="Y18" s="413"/>
      <c r="Z18" s="413"/>
      <c r="AA18" s="413"/>
      <c r="AB18" s="404"/>
      <c r="AC18" s="521">
        <v>47.8</v>
      </c>
      <c r="AD18" s="522"/>
      <c r="AE18" s="522"/>
      <c r="AF18" s="522"/>
      <c r="AG18" s="523"/>
      <c r="AH18" s="521">
        <v>48.3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7861706</v>
      </c>
      <c r="BO18" s="395"/>
      <c r="BP18" s="395"/>
      <c r="BQ18" s="395"/>
      <c r="BR18" s="395"/>
      <c r="BS18" s="395"/>
      <c r="BT18" s="395"/>
      <c r="BU18" s="396"/>
      <c r="BV18" s="394">
        <v>7256435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13196910</v>
      </c>
      <c r="BO19" s="395"/>
      <c r="BP19" s="395"/>
      <c r="BQ19" s="395"/>
      <c r="BR19" s="395"/>
      <c r="BS19" s="395"/>
      <c r="BT19" s="395"/>
      <c r="BU19" s="396"/>
      <c r="BV19" s="394">
        <v>12977525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5194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1678406</v>
      </c>
      <c r="BO22" s="358"/>
      <c r="BP22" s="358"/>
      <c r="BQ22" s="358"/>
      <c r="BR22" s="358"/>
      <c r="BS22" s="358"/>
      <c r="BT22" s="358"/>
      <c r="BU22" s="359"/>
      <c r="BV22" s="357">
        <v>1968349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1678406</v>
      </c>
      <c r="BO23" s="395"/>
      <c r="BP23" s="395"/>
      <c r="BQ23" s="395"/>
      <c r="BR23" s="395"/>
      <c r="BS23" s="395"/>
      <c r="BT23" s="395"/>
      <c r="BU23" s="396"/>
      <c r="BV23" s="394">
        <v>1968349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7820</v>
      </c>
      <c r="R24" s="446"/>
      <c r="S24" s="446"/>
      <c r="T24" s="446"/>
      <c r="U24" s="446"/>
      <c r="V24" s="488"/>
      <c r="W24" s="540"/>
      <c r="X24" s="541"/>
      <c r="Y24" s="542"/>
      <c r="Z24" s="444" t="s">
        <v>162</v>
      </c>
      <c r="AA24" s="424"/>
      <c r="AB24" s="424"/>
      <c r="AC24" s="424"/>
      <c r="AD24" s="424"/>
      <c r="AE24" s="424"/>
      <c r="AF24" s="424"/>
      <c r="AG24" s="425"/>
      <c r="AH24" s="445">
        <v>187</v>
      </c>
      <c r="AI24" s="446"/>
      <c r="AJ24" s="446"/>
      <c r="AK24" s="446"/>
      <c r="AL24" s="488"/>
      <c r="AM24" s="445">
        <v>545105</v>
      </c>
      <c r="AN24" s="446"/>
      <c r="AO24" s="446"/>
      <c r="AP24" s="446"/>
      <c r="AQ24" s="446"/>
      <c r="AR24" s="488"/>
      <c r="AS24" s="445">
        <v>2915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1678406</v>
      </c>
      <c r="BO24" s="395"/>
      <c r="BP24" s="395"/>
      <c r="BQ24" s="395"/>
      <c r="BR24" s="395"/>
      <c r="BS24" s="395"/>
      <c r="BT24" s="395"/>
      <c r="BU24" s="396"/>
      <c r="BV24" s="394">
        <v>1968349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5174739</v>
      </c>
      <c r="BO25" s="358"/>
      <c r="BP25" s="358"/>
      <c r="BQ25" s="358"/>
      <c r="BR25" s="358"/>
      <c r="BS25" s="358"/>
      <c r="BT25" s="358"/>
      <c r="BU25" s="359"/>
      <c r="BV25" s="357">
        <v>1993713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5670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2910</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35832</v>
      </c>
      <c r="AN27" s="446"/>
      <c r="AO27" s="446"/>
      <c r="AP27" s="446"/>
      <c r="AQ27" s="446"/>
      <c r="AR27" s="488"/>
      <c r="AS27" s="445">
        <v>3583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95258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2590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3983756</v>
      </c>
      <c r="BO28" s="358"/>
      <c r="BP28" s="358"/>
      <c r="BQ28" s="358"/>
      <c r="BR28" s="358"/>
      <c r="BS28" s="358"/>
      <c r="BT28" s="358"/>
      <c r="BU28" s="359"/>
      <c r="BV28" s="357">
        <v>4173117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2520</v>
      </c>
      <c r="R29" s="446"/>
      <c r="S29" s="446"/>
      <c r="T29" s="446"/>
      <c r="U29" s="446"/>
      <c r="V29" s="488"/>
      <c r="W29" s="543"/>
      <c r="X29" s="544"/>
      <c r="Y29" s="545"/>
      <c r="Z29" s="444" t="s">
        <v>177</v>
      </c>
      <c r="AA29" s="424"/>
      <c r="AB29" s="424"/>
      <c r="AC29" s="424"/>
      <c r="AD29" s="424"/>
      <c r="AE29" s="424"/>
      <c r="AF29" s="424"/>
      <c r="AG29" s="425"/>
      <c r="AH29" s="445">
        <v>197</v>
      </c>
      <c r="AI29" s="446"/>
      <c r="AJ29" s="446"/>
      <c r="AK29" s="446"/>
      <c r="AL29" s="488"/>
      <c r="AM29" s="445">
        <v>580937</v>
      </c>
      <c r="AN29" s="446"/>
      <c r="AO29" s="446"/>
      <c r="AP29" s="446"/>
      <c r="AQ29" s="446"/>
      <c r="AR29" s="488"/>
      <c r="AS29" s="445">
        <v>2949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448650</v>
      </c>
      <c r="BO29" s="395"/>
      <c r="BP29" s="395"/>
      <c r="BQ29" s="395"/>
      <c r="BR29" s="395"/>
      <c r="BS29" s="395"/>
      <c r="BT29" s="395"/>
      <c r="BU29" s="396"/>
      <c r="BV29" s="394">
        <v>645273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6297424</v>
      </c>
      <c r="BO30" s="514"/>
      <c r="BP30" s="514"/>
      <c r="BQ30" s="514"/>
      <c r="BR30" s="514"/>
      <c r="BS30" s="514"/>
      <c r="BT30" s="514"/>
      <c r="BU30" s="515"/>
      <c r="BV30" s="513">
        <v>5674504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北部上北広域事務組合（一般会計）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六ヶ所村地域振興開発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国民健康保険特別会計（施設勘定）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北部上北広域事務組合（病院事業会計）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六ケ所村文化振興公社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上北地方教育・福祉事務組合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六ヶ所村農業総合公社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介護保険特別会計（保険事業勘定）</v>
      </c>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IF('各会計、関係団体の財政状況及び健全化判断比率'!B35="","",'各会計、関係団体の財政状況及び健全化判断比率'!B35)</f>
        <v>工業用水道事業会計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下北地域広域事務組合</v>
      </c>
      <c r="BZ37" s="585"/>
      <c r="CA37" s="585"/>
      <c r="CB37" s="585"/>
      <c r="CC37" s="585"/>
      <c r="CD37" s="585"/>
      <c r="CE37" s="585"/>
      <c r="CF37" s="585"/>
      <c r="CG37" s="585"/>
      <c r="CH37" s="585"/>
      <c r="CI37" s="585"/>
      <c r="CJ37" s="585"/>
      <c r="CK37" s="585"/>
      <c r="CL37" s="585"/>
      <c r="CM37" s="585"/>
      <c r="CN37" s="163"/>
      <c r="CO37" s="584">
        <f t="shared" si="3"/>
        <v>22</v>
      </c>
      <c r="CP37" s="584"/>
      <c r="CQ37" s="585" t="str">
        <f>IF('各会計、関係団体の財政状況及び健全化判断比率'!BS10="","",'各会計、関係団体の財政状況及び健全化判断比率'!BS10)</f>
        <v>六ヶ所村エネルギーマネジメント株式会社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青森県市町村総合事務組合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青森県市町村職員退職手当組合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青森県後期高齢者医療広域連合（一般会計）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青森県後期高齢者医療広域連合（後期高齢者医療特別会計）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青森県交通災害共済組合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tGgecIfXDcxN63AtOPKdhZcjqZng1v2fVBOxN3SeKT4OcTi3eih3df72D097JPdatwzYQ8fBSzXPYoKxzzx4WQ==" saltValue="C4XkaM/F6N3cEK8Rd8eo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537</v>
      </c>
      <c r="D34" s="1136"/>
      <c r="E34" s="1137"/>
      <c r="F34" s="32">
        <v>3.43</v>
      </c>
      <c r="G34" s="33">
        <v>3.59</v>
      </c>
      <c r="H34" s="33">
        <v>2.8</v>
      </c>
      <c r="I34" s="33">
        <v>3.25</v>
      </c>
      <c r="J34" s="34">
        <v>3.31</v>
      </c>
      <c r="K34" s="22"/>
      <c r="L34" s="22"/>
      <c r="M34" s="22"/>
      <c r="N34" s="22"/>
      <c r="O34" s="22"/>
      <c r="P34" s="22"/>
    </row>
    <row r="35" spans="1:16" ht="39" customHeight="1" x14ac:dyDescent="0.15">
      <c r="A35" s="22"/>
      <c r="B35" s="35"/>
      <c r="C35" s="1132" t="s">
        <v>538</v>
      </c>
      <c r="D35" s="1132"/>
      <c r="E35" s="1133"/>
      <c r="F35" s="36">
        <v>3.72</v>
      </c>
      <c r="G35" s="37">
        <v>3.68</v>
      </c>
      <c r="H35" s="37">
        <v>2.91</v>
      </c>
      <c r="I35" s="37">
        <v>3.26</v>
      </c>
      <c r="J35" s="38">
        <v>3.19</v>
      </c>
      <c r="K35" s="22"/>
      <c r="L35" s="22"/>
      <c r="M35" s="22"/>
      <c r="N35" s="22"/>
      <c r="O35" s="22"/>
      <c r="P35" s="22"/>
    </row>
    <row r="36" spans="1:16" ht="39" customHeight="1" x14ac:dyDescent="0.15">
      <c r="A36" s="22"/>
      <c r="B36" s="35"/>
      <c r="C36" s="1132" t="s">
        <v>539</v>
      </c>
      <c r="D36" s="1132"/>
      <c r="E36" s="1133"/>
      <c r="F36" s="36">
        <v>1.22</v>
      </c>
      <c r="G36" s="37">
        <v>2.19</v>
      </c>
      <c r="H36" s="37">
        <v>2.4</v>
      </c>
      <c r="I36" s="37">
        <v>2.54</v>
      </c>
      <c r="J36" s="38">
        <v>2.77</v>
      </c>
      <c r="K36" s="22"/>
      <c r="L36" s="22"/>
      <c r="M36" s="22"/>
      <c r="N36" s="22"/>
      <c r="O36" s="22"/>
      <c r="P36" s="22"/>
    </row>
    <row r="37" spans="1:16" ht="39" customHeight="1" x14ac:dyDescent="0.15">
      <c r="A37" s="22"/>
      <c r="B37" s="35"/>
      <c r="C37" s="1132" t="s">
        <v>540</v>
      </c>
      <c r="D37" s="1132"/>
      <c r="E37" s="1133"/>
      <c r="F37" s="36">
        <v>7.0000000000000007E-2</v>
      </c>
      <c r="G37" s="37">
        <v>0.23</v>
      </c>
      <c r="H37" s="37">
        <v>0.8</v>
      </c>
      <c r="I37" s="37">
        <v>0.49</v>
      </c>
      <c r="J37" s="38">
        <v>0.49</v>
      </c>
      <c r="K37" s="22"/>
      <c r="L37" s="22"/>
      <c r="M37" s="22"/>
      <c r="N37" s="22"/>
      <c r="O37" s="22"/>
      <c r="P37" s="22"/>
    </row>
    <row r="38" spans="1:16" ht="39" customHeight="1" x14ac:dyDescent="0.15">
      <c r="A38" s="22"/>
      <c r="B38" s="35"/>
      <c r="C38" s="1132" t="s">
        <v>541</v>
      </c>
      <c r="D38" s="1132"/>
      <c r="E38" s="1133"/>
      <c r="F38" s="36">
        <v>0.26</v>
      </c>
      <c r="G38" s="37">
        <v>0.27</v>
      </c>
      <c r="H38" s="37">
        <v>0.23</v>
      </c>
      <c r="I38" s="37">
        <v>0.38</v>
      </c>
      <c r="J38" s="38">
        <v>0.47</v>
      </c>
      <c r="K38" s="22"/>
      <c r="L38" s="22"/>
      <c r="M38" s="22"/>
      <c r="N38" s="22"/>
      <c r="O38" s="22"/>
      <c r="P38" s="22"/>
    </row>
    <row r="39" spans="1:16" ht="39" customHeight="1" x14ac:dyDescent="0.15">
      <c r="A39" s="22"/>
      <c r="B39" s="35"/>
      <c r="C39" s="1132" t="s">
        <v>542</v>
      </c>
      <c r="D39" s="1132"/>
      <c r="E39" s="1133"/>
      <c r="F39" s="36">
        <v>0.24</v>
      </c>
      <c r="G39" s="37">
        <v>0.28999999999999998</v>
      </c>
      <c r="H39" s="37">
        <v>0.31</v>
      </c>
      <c r="I39" s="37">
        <v>0.26</v>
      </c>
      <c r="J39" s="38">
        <v>0.16</v>
      </c>
      <c r="K39" s="22"/>
      <c r="L39" s="22"/>
      <c r="M39" s="22"/>
      <c r="N39" s="22"/>
      <c r="O39" s="22"/>
      <c r="P39" s="22"/>
    </row>
    <row r="40" spans="1:16" ht="39" customHeight="1" x14ac:dyDescent="0.15">
      <c r="A40" s="22"/>
      <c r="B40" s="35"/>
      <c r="C40" s="1132" t="s">
        <v>543</v>
      </c>
      <c r="D40" s="1132"/>
      <c r="E40" s="1133"/>
      <c r="F40" s="36">
        <v>0.14000000000000001</v>
      </c>
      <c r="G40" s="37">
        <v>0.13</v>
      </c>
      <c r="H40" s="37">
        <v>0.13</v>
      </c>
      <c r="I40" s="37">
        <v>0.09</v>
      </c>
      <c r="J40" s="38">
        <v>0.15</v>
      </c>
      <c r="K40" s="22"/>
      <c r="L40" s="22"/>
      <c r="M40" s="22"/>
      <c r="N40" s="22"/>
      <c r="O40" s="22"/>
      <c r="P40" s="22"/>
    </row>
    <row r="41" spans="1:16" ht="39" customHeight="1" x14ac:dyDescent="0.15">
      <c r="A41" s="22"/>
      <c r="B41" s="35"/>
      <c r="C41" s="1132" t="s">
        <v>544</v>
      </c>
      <c r="D41" s="1132"/>
      <c r="E41" s="1133"/>
      <c r="F41" s="36">
        <v>0.01</v>
      </c>
      <c r="G41" s="37">
        <v>0.03</v>
      </c>
      <c r="H41" s="37">
        <v>0.02</v>
      </c>
      <c r="I41" s="37">
        <v>0.02</v>
      </c>
      <c r="J41" s="38">
        <v>0.02</v>
      </c>
      <c r="K41" s="22"/>
      <c r="L41" s="22"/>
      <c r="M41" s="22"/>
      <c r="N41" s="22"/>
      <c r="O41" s="22"/>
      <c r="P41" s="22"/>
    </row>
    <row r="42" spans="1:16" ht="39" customHeight="1" x14ac:dyDescent="0.15">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546</v>
      </c>
      <c r="D43" s="1134"/>
      <c r="E43" s="1135"/>
      <c r="F43" s="41">
        <v>0.03</v>
      </c>
      <c r="G43" s="42">
        <v>7.0000000000000007E-2</v>
      </c>
      <c r="H43" s="42">
        <v>0.04</v>
      </c>
      <c r="I43" s="42">
        <v>0.06</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EP6tqjiWH4PLRj6fk40l8SN6+YdnjIBRLN9jjQfHHYOOf6hlFaYIZoAcx94S27Rq+nPKP5kpbbybYmktz2LiQ==" saltValue="/ckCHKk17qoKxFFhO82L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490</v>
      </c>
      <c r="L45" s="58">
        <v>431</v>
      </c>
      <c r="M45" s="58">
        <v>403</v>
      </c>
      <c r="N45" s="58">
        <v>330</v>
      </c>
      <c r="O45" s="59">
        <v>314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331</v>
      </c>
      <c r="L48" s="62">
        <v>327</v>
      </c>
      <c r="M48" s="62">
        <v>312</v>
      </c>
      <c r="N48" s="62">
        <v>314</v>
      </c>
      <c r="O48" s="63">
        <v>379</v>
      </c>
      <c r="P48" s="46"/>
      <c r="Q48" s="46"/>
      <c r="R48" s="46"/>
      <c r="S48" s="46"/>
      <c r="T48" s="46"/>
      <c r="U48" s="46"/>
    </row>
    <row r="49" spans="1:21" ht="30.75" customHeight="1" x14ac:dyDescent="0.15">
      <c r="A49" s="46"/>
      <c r="B49" s="1140"/>
      <c r="C49" s="1141"/>
      <c r="D49" s="60"/>
      <c r="E49" s="1146" t="s">
        <v>14</v>
      </c>
      <c r="F49" s="1146"/>
      <c r="G49" s="1146"/>
      <c r="H49" s="1146"/>
      <c r="I49" s="1146"/>
      <c r="J49" s="1147"/>
      <c r="K49" s="61">
        <v>44</v>
      </c>
      <c r="L49" s="62">
        <v>27</v>
      </c>
      <c r="M49" s="62">
        <v>18</v>
      </c>
      <c r="N49" s="62">
        <v>11</v>
      </c>
      <c r="O49" s="63">
        <v>13</v>
      </c>
      <c r="P49" s="46"/>
      <c r="Q49" s="46"/>
      <c r="R49" s="46"/>
      <c r="S49" s="46"/>
      <c r="T49" s="46"/>
      <c r="U49" s="46"/>
    </row>
    <row r="50" spans="1:21" ht="30.75" customHeight="1" x14ac:dyDescent="0.15">
      <c r="A50" s="46"/>
      <c r="B50" s="1140"/>
      <c r="C50" s="1141"/>
      <c r="D50" s="60"/>
      <c r="E50" s="1146" t="s">
        <v>15</v>
      </c>
      <c r="F50" s="1146"/>
      <c r="G50" s="1146"/>
      <c r="H50" s="1146"/>
      <c r="I50" s="1146"/>
      <c r="J50" s="1147"/>
      <c r="K50" s="61">
        <v>1</v>
      </c>
      <c r="L50" s="62">
        <v>1</v>
      </c>
      <c r="M50" s="62">
        <v>1</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523</v>
      </c>
      <c r="L52" s="62">
        <v>494</v>
      </c>
      <c r="M52" s="62">
        <v>474</v>
      </c>
      <c r="N52" s="62">
        <v>418</v>
      </c>
      <c r="O52" s="63">
        <v>399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343</v>
      </c>
      <c r="L53" s="67">
        <v>292</v>
      </c>
      <c r="M53" s="67">
        <v>260</v>
      </c>
      <c r="N53" s="67">
        <v>237</v>
      </c>
      <c r="O53" s="68">
        <v>307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36nZ3Zo2npDCRpwd62KLIiprpx84AcjFdtwdAiCMHxZV88qH/slMweY972orYxsNZ9caTFox4JwChhY0PGKAA==" saltValue="a7m5fQePoIDwFTVGBGYa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8"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s="94" customFormat="1" ht="15" customHeight="1" x14ac:dyDescent="0.15"/>
    <row r="2" s="94" customFormat="1" ht="15" customHeight="1" x14ac:dyDescent="0.15"/>
    <row r="3" s="94" customFormat="1" ht="15" customHeight="1" x14ac:dyDescent="0.15"/>
    <row r="4" s="94" customFormat="1" ht="15" customHeight="1" x14ac:dyDescent="0.15"/>
    <row r="5" s="94" customFormat="1" ht="15" customHeight="1" x14ac:dyDescent="0.15"/>
    <row r="6" s="94" customFormat="1" ht="15" customHeight="1" x14ac:dyDescent="0.15"/>
    <row r="7" s="94" customFormat="1"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3033</v>
      </c>
      <c r="J41" s="331">
        <v>2640</v>
      </c>
      <c r="K41" s="331">
        <v>2270</v>
      </c>
      <c r="L41" s="331">
        <v>1968</v>
      </c>
      <c r="M41" s="332">
        <v>1678</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4566</v>
      </c>
      <c r="J43" s="334">
        <v>4034</v>
      </c>
      <c r="K43" s="334">
        <v>3461</v>
      </c>
      <c r="L43" s="334">
        <v>3035</v>
      </c>
      <c r="M43" s="335">
        <v>2827</v>
      </c>
    </row>
    <row r="44" spans="2:13" ht="27.75" customHeight="1" x14ac:dyDescent="0.15">
      <c r="B44" s="1171"/>
      <c r="C44" s="1172"/>
      <c r="D44" s="104"/>
      <c r="E44" s="1177" t="s">
        <v>34</v>
      </c>
      <c r="F44" s="1177"/>
      <c r="G44" s="1177"/>
      <c r="H44" s="1178"/>
      <c r="I44" s="333">
        <v>124</v>
      </c>
      <c r="J44" s="334">
        <v>98</v>
      </c>
      <c r="K44" s="334">
        <v>89</v>
      </c>
      <c r="L44" s="334">
        <v>90</v>
      </c>
      <c r="M44" s="335">
        <v>109</v>
      </c>
    </row>
    <row r="45" spans="2:13" ht="27.75" customHeight="1" x14ac:dyDescent="0.15">
      <c r="B45" s="1171"/>
      <c r="C45" s="1172"/>
      <c r="D45" s="104"/>
      <c r="E45" s="1177" t="s">
        <v>35</v>
      </c>
      <c r="F45" s="1177"/>
      <c r="G45" s="1177"/>
      <c r="H45" s="1178"/>
      <c r="I45" s="333">
        <v>918</v>
      </c>
      <c r="J45" s="334">
        <v>932</v>
      </c>
      <c r="K45" s="334">
        <v>962</v>
      </c>
      <c r="L45" s="334">
        <v>977</v>
      </c>
      <c r="M45" s="335">
        <v>997</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10611</v>
      </c>
      <c r="J50" s="334">
        <v>9521</v>
      </c>
      <c r="K50" s="334">
        <v>9171</v>
      </c>
      <c r="L50" s="334">
        <v>8574</v>
      </c>
      <c r="M50" s="335">
        <v>8061</v>
      </c>
    </row>
    <row r="51" spans="2:13" ht="27.75" customHeight="1" x14ac:dyDescent="0.15">
      <c r="B51" s="1171"/>
      <c r="C51" s="1172"/>
      <c r="D51" s="104"/>
      <c r="E51" s="1177" t="s">
        <v>42</v>
      </c>
      <c r="F51" s="1177"/>
      <c r="G51" s="1177"/>
      <c r="H51" s="1178"/>
      <c r="I51" s="333">
        <v>137</v>
      </c>
      <c r="J51" s="334">
        <v>122</v>
      </c>
      <c r="K51" s="334">
        <v>100</v>
      </c>
      <c r="L51" s="334">
        <v>102</v>
      </c>
      <c r="M51" s="335">
        <v>95</v>
      </c>
    </row>
    <row r="52" spans="2:13" ht="27.75" customHeight="1" x14ac:dyDescent="0.15">
      <c r="B52" s="1173"/>
      <c r="C52" s="1174"/>
      <c r="D52" s="104"/>
      <c r="E52" s="1177" t="s">
        <v>43</v>
      </c>
      <c r="F52" s="1177"/>
      <c r="G52" s="1177"/>
      <c r="H52" s="1178"/>
      <c r="I52" s="333">
        <v>3771</v>
      </c>
      <c r="J52" s="334">
        <v>3382</v>
      </c>
      <c r="K52" s="334">
        <v>3008</v>
      </c>
      <c r="L52" s="334">
        <v>2682</v>
      </c>
      <c r="M52" s="335">
        <v>2397</v>
      </c>
    </row>
    <row r="53" spans="2:13" ht="27.75" customHeight="1" thickBot="1" x14ac:dyDescent="0.2">
      <c r="B53" s="1184" t="s">
        <v>19</v>
      </c>
      <c r="C53" s="1185"/>
      <c r="D53" s="108"/>
      <c r="E53" s="1186" t="s">
        <v>44</v>
      </c>
      <c r="F53" s="1186"/>
      <c r="G53" s="1186"/>
      <c r="H53" s="1187"/>
      <c r="I53" s="336">
        <v>-5877</v>
      </c>
      <c r="J53" s="337">
        <v>-5322</v>
      </c>
      <c r="K53" s="337">
        <v>-5496</v>
      </c>
      <c r="L53" s="337">
        <v>-5287</v>
      </c>
      <c r="M53" s="338">
        <v>-4942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3mC+Wl4QYDl1tKwMdByNfb+4Wd87Skv9Kwct9foCEAC8Cgj/zZAS6vTIxfKb2iNmpbKbl4qK+2Ho7QPpM47SSQ==" saltValue="ikh94bmS0cXsRYy8VV5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9"/>
  <sheetViews>
    <sheetView showGridLines="0" topLeftCell="A14" zoomScale="70" zoomScaleNormal="7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4210</v>
      </c>
      <c r="G55" s="339">
        <v>4173</v>
      </c>
      <c r="H55" s="340">
        <v>3984</v>
      </c>
    </row>
    <row r="56" spans="2:8" ht="52.5" customHeight="1" x14ac:dyDescent="0.15">
      <c r="B56" s="120"/>
      <c r="C56" s="1198" t="s">
        <v>47</v>
      </c>
      <c r="D56" s="1198"/>
      <c r="E56" s="1199"/>
      <c r="F56" s="341">
        <v>940</v>
      </c>
      <c r="G56" s="341">
        <v>645</v>
      </c>
      <c r="H56" s="342">
        <v>449</v>
      </c>
    </row>
    <row r="57" spans="2:8" ht="53.25" customHeight="1" x14ac:dyDescent="0.15">
      <c r="B57" s="120"/>
      <c r="C57" s="1200" t="s">
        <v>48</v>
      </c>
      <c r="D57" s="1200"/>
      <c r="E57" s="1201"/>
      <c r="F57" s="343">
        <v>5042</v>
      </c>
      <c r="G57" s="343">
        <v>5675</v>
      </c>
      <c r="H57" s="344">
        <v>6297</v>
      </c>
    </row>
    <row r="58" spans="2:8" ht="45.75" customHeight="1" x14ac:dyDescent="0.15">
      <c r="B58" s="121"/>
      <c r="C58" s="1188" t="s">
        <v>565</v>
      </c>
      <c r="D58" s="1189"/>
      <c r="E58" s="1190"/>
      <c r="F58" s="345"/>
      <c r="G58" s="345"/>
      <c r="H58" s="346"/>
    </row>
    <row r="59" spans="2:8" ht="45.75" customHeight="1" x14ac:dyDescent="0.15">
      <c r="B59" s="121"/>
      <c r="C59" s="1188" t="s">
        <v>570</v>
      </c>
      <c r="D59" s="1189"/>
      <c r="E59" s="1190"/>
      <c r="F59" s="345"/>
      <c r="G59" s="345"/>
      <c r="H59" s="346"/>
    </row>
    <row r="60" spans="2:8" ht="45.75" customHeight="1" x14ac:dyDescent="0.15">
      <c r="B60" s="121"/>
      <c r="C60" s="1188" t="s">
        <v>566</v>
      </c>
      <c r="D60" s="1189"/>
      <c r="E60" s="1190"/>
      <c r="F60" s="345"/>
      <c r="G60" s="345"/>
      <c r="H60" s="346"/>
    </row>
    <row r="61" spans="2:8" ht="45.75" customHeight="1" x14ac:dyDescent="0.15">
      <c r="B61" s="121"/>
      <c r="C61" s="1188" t="s">
        <v>567</v>
      </c>
      <c r="D61" s="1189"/>
      <c r="E61" s="1190"/>
      <c r="F61" s="345"/>
      <c r="G61" s="345"/>
      <c r="H61" s="346"/>
    </row>
    <row r="62" spans="2:8" ht="45.75" customHeight="1" thickBot="1" x14ac:dyDescent="0.2">
      <c r="B62" s="122"/>
      <c r="C62" s="1191" t="s">
        <v>568</v>
      </c>
      <c r="D62" s="1192"/>
      <c r="E62" s="1193"/>
      <c r="F62" s="347"/>
      <c r="G62" s="347"/>
      <c r="H62" s="348"/>
    </row>
    <row r="63" spans="2:8" ht="52.5" customHeight="1" thickBot="1" x14ac:dyDescent="0.2">
      <c r="B63" s="123"/>
      <c r="C63" s="1194" t="s">
        <v>49</v>
      </c>
      <c r="D63" s="1194"/>
      <c r="E63" s="1195"/>
      <c r="F63" s="349">
        <v>10191</v>
      </c>
      <c r="G63" s="349">
        <v>10493</v>
      </c>
      <c r="H63" s="350">
        <v>10730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row r="85" s="1" customFormat="1" ht="13.5" hidden="1" customHeight="1" x14ac:dyDescent="0.15"/>
    <row r="86" s="1" customFormat="1" ht="13.5" hidden="1" customHeight="1" x14ac:dyDescent="0.15"/>
    <row r="87" s="1" customFormat="1" ht="13.5" hidden="1" customHeight="1" x14ac:dyDescent="0.15"/>
    <row r="88" s="1" customFormat="1" ht="13.5" hidden="1" customHeight="1" x14ac:dyDescent="0.15"/>
    <row r="89" s="1" customFormat="1" ht="13.5" hidden="1" customHeight="1" x14ac:dyDescent="0.15"/>
  </sheetData>
  <sheetProtection algorithmName="SHA-512" hashValue="k6hjgTHECKAdgGxoOet74R0O/cuApR5qp8IgFsJus24HXmLODqjyyfH5w1d/FvOaeGkgW1f88aiUi20TDc6MWw==" saltValue="fbS4vHOxXL+ysOCyNjmu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428021</v>
      </c>
      <c r="E3" s="142"/>
      <c r="F3" s="143">
        <v>94796</v>
      </c>
      <c r="G3" s="144"/>
      <c r="H3" s="145"/>
    </row>
    <row r="4" spans="1:8" x14ac:dyDescent="0.15">
      <c r="A4" s="146"/>
      <c r="B4" s="147"/>
      <c r="C4" s="148"/>
      <c r="D4" s="149">
        <v>344740</v>
      </c>
      <c r="E4" s="150"/>
      <c r="F4" s="151">
        <v>55781</v>
      </c>
      <c r="G4" s="152"/>
      <c r="H4" s="153"/>
    </row>
    <row r="5" spans="1:8" x14ac:dyDescent="0.15">
      <c r="A5" s="134" t="s">
        <v>521</v>
      </c>
      <c r="B5" s="139"/>
      <c r="C5" s="140"/>
      <c r="D5" s="141">
        <v>500981</v>
      </c>
      <c r="E5" s="142"/>
      <c r="F5" s="143">
        <v>85942</v>
      </c>
      <c r="G5" s="144"/>
      <c r="H5" s="145"/>
    </row>
    <row r="6" spans="1:8" x14ac:dyDescent="0.15">
      <c r="A6" s="146"/>
      <c r="B6" s="147"/>
      <c r="C6" s="148"/>
      <c r="D6" s="149">
        <v>492242</v>
      </c>
      <c r="E6" s="150"/>
      <c r="F6" s="151">
        <v>48630</v>
      </c>
      <c r="G6" s="152"/>
      <c r="H6" s="153"/>
    </row>
    <row r="7" spans="1:8" x14ac:dyDescent="0.15">
      <c r="A7" s="134" t="s">
        <v>522</v>
      </c>
      <c r="B7" s="139"/>
      <c r="C7" s="140"/>
      <c r="D7" s="141">
        <v>318771</v>
      </c>
      <c r="E7" s="142"/>
      <c r="F7" s="143">
        <v>95007</v>
      </c>
      <c r="G7" s="144"/>
      <c r="H7" s="145"/>
    </row>
    <row r="8" spans="1:8" x14ac:dyDescent="0.15">
      <c r="A8" s="146"/>
      <c r="B8" s="147"/>
      <c r="C8" s="148"/>
      <c r="D8" s="149">
        <v>315882</v>
      </c>
      <c r="E8" s="150"/>
      <c r="F8" s="151">
        <v>48509</v>
      </c>
      <c r="G8" s="152"/>
      <c r="H8" s="153"/>
    </row>
    <row r="9" spans="1:8" x14ac:dyDescent="0.15">
      <c r="A9" s="134" t="s">
        <v>523</v>
      </c>
      <c r="B9" s="139"/>
      <c r="C9" s="140"/>
      <c r="D9" s="141">
        <v>297785</v>
      </c>
      <c r="E9" s="142"/>
      <c r="F9" s="143">
        <v>98176</v>
      </c>
      <c r="G9" s="144"/>
      <c r="H9" s="145"/>
    </row>
    <row r="10" spans="1:8" x14ac:dyDescent="0.15">
      <c r="A10" s="146"/>
      <c r="B10" s="147"/>
      <c r="C10" s="148"/>
      <c r="D10" s="149">
        <v>256160</v>
      </c>
      <c r="E10" s="150"/>
      <c r="F10" s="151">
        <v>58489</v>
      </c>
      <c r="G10" s="152"/>
      <c r="H10" s="153"/>
    </row>
    <row r="11" spans="1:8" x14ac:dyDescent="0.15">
      <c r="A11" s="134" t="s">
        <v>524</v>
      </c>
      <c r="B11" s="139"/>
      <c r="C11" s="140"/>
      <c r="D11" s="141">
        <v>255050</v>
      </c>
      <c r="E11" s="142"/>
      <c r="F11" s="143">
        <v>119283</v>
      </c>
      <c r="G11" s="144"/>
      <c r="H11" s="145"/>
    </row>
    <row r="12" spans="1:8" x14ac:dyDescent="0.15">
      <c r="A12" s="146"/>
      <c r="B12" s="147"/>
      <c r="C12" s="154"/>
      <c r="D12" s="149">
        <v>236524</v>
      </c>
      <c r="E12" s="150"/>
      <c r="F12" s="151">
        <v>64747</v>
      </c>
      <c r="G12" s="152"/>
      <c r="H12" s="153"/>
    </row>
    <row r="13" spans="1:8" x14ac:dyDescent="0.15">
      <c r="A13" s="134"/>
      <c r="B13" s="139"/>
      <c r="C13" s="140"/>
      <c r="D13" s="141">
        <v>360122</v>
      </c>
      <c r="E13" s="142"/>
      <c r="F13" s="143">
        <v>98641</v>
      </c>
      <c r="G13" s="155"/>
      <c r="H13" s="145"/>
    </row>
    <row r="14" spans="1:8" x14ac:dyDescent="0.15">
      <c r="A14" s="146"/>
      <c r="B14" s="147"/>
      <c r="C14" s="148"/>
      <c r="D14" s="149">
        <v>329110</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1.23</v>
      </c>
      <c r="C19" s="156">
        <f>ROUND(VALUE(SUBSTITUTE(実質収支比率等に係る経年分析!G$48,"▲","-")),2)</f>
        <v>2.2000000000000002</v>
      </c>
      <c r="D19" s="156">
        <f>ROUND(VALUE(SUBSTITUTE(実質収支比率等に係る経年分析!H$48,"▲","-")),2)</f>
        <v>2.41</v>
      </c>
      <c r="E19" s="156">
        <f>ROUND(VALUE(SUBSTITUTE(実質収支比率等に係る経年分析!I$48,"▲","-")),2)</f>
        <v>2.54</v>
      </c>
      <c r="F19" s="156">
        <f>ROUND(VALUE(SUBSTITUTE(実質収支比率等に係る経年分析!J$48,"▲","-")),2)</f>
        <v>2.78</v>
      </c>
    </row>
    <row r="20" spans="1:11" x14ac:dyDescent="0.15">
      <c r="A20" s="156" t="s">
        <v>53</v>
      </c>
      <c r="B20" s="156">
        <f>ROUND(VALUE(SUBSTITUTE(実質収支比率等に係る経年分析!F$47,"▲","-")),2)</f>
        <v>70.13</v>
      </c>
      <c r="C20" s="156">
        <f>ROUND(VALUE(SUBSTITUTE(実質収支比率等に係る経年分析!G$47,"▲","-")),2)</f>
        <v>57.69</v>
      </c>
      <c r="D20" s="156">
        <f>ROUND(VALUE(SUBSTITUTE(実質収支比率等に係る経年分析!H$47,"▲","-")),2)</f>
        <v>50.1</v>
      </c>
      <c r="E20" s="156">
        <f>ROUND(VALUE(SUBSTITUTE(実質収支比率等に係る経年分析!I$47,"▲","-")),2)</f>
        <v>49.8</v>
      </c>
      <c r="F20" s="156">
        <f>ROUND(VALUE(SUBSTITUTE(実質収支比率等に係る経年分析!J$47,"▲","-")),2)</f>
        <v>42.79</v>
      </c>
    </row>
    <row r="21" spans="1:11" x14ac:dyDescent="0.15">
      <c r="A21" s="156" t="s">
        <v>54</v>
      </c>
      <c r="B21" s="156">
        <f>IF(ISNUMBER(VALUE(SUBSTITUTE(実質収支比率等に係る経年分析!F$49,"▲","-"))),ROUND(VALUE(SUBSTITUTE(実質収支比率等に係る経年分析!F$49,"▲","-")),2),NA())</f>
        <v>-13.33</v>
      </c>
      <c r="C21" s="156">
        <f>IF(ISNUMBER(VALUE(SUBSTITUTE(実質収支比率等に係る経年分析!G$49,"▲","-"))),ROUND(VALUE(SUBSTITUTE(実質収支比率等に係る経年分析!G$49,"▲","-")),2),NA())</f>
        <v>-13.3</v>
      </c>
      <c r="D21" s="156">
        <f>IF(ISNUMBER(VALUE(SUBSTITUTE(実質収支比率等に係る経年分析!H$49,"▲","-"))),ROUND(VALUE(SUBSTITUTE(実質収支比率等に係る経年分析!H$49,"▲","-")),2),NA())</f>
        <v>-5.61</v>
      </c>
      <c r="E21" s="156">
        <f>IF(ISNUMBER(VALUE(SUBSTITUTE(実質収支比率等に係る経年分析!I$49,"▲","-"))),ROUND(VALUE(SUBSTITUTE(実質収支比率等に係る経年分析!I$49,"▲","-")),2),NA())</f>
        <v>-2.36</v>
      </c>
      <c r="F21" s="156">
        <f>IF(ISNUMBER(VALUE(SUBSTITUTE(実質収支比率等に係る経年分析!J$49,"▲","-"))),ROUND(VALUE(SUBSTITUTE(実質収支比率等に係る経年分析!J$49,"▲","-")),2),NA())</f>
        <v>-2.62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国民健康保険特別会計（事業勘定）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0.14000000000000001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0.15</v>
      </c>
    </row>
    <row r="31" spans="1:11" x14ac:dyDescent="0.15">
      <c r="A31" s="157" t="str">
        <f>IF(連結実質赤字比率に係る赤字・黒字の構成分析!C$39="",NA(),連結実質赤字比率に係る赤字・黒字の構成分析!C$39)</f>
        <v>工業用水道事業会計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0.28999999999999998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15">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7.0000000000000007E-2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2.77</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3.19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523</v>
      </c>
      <c r="E42" s="158"/>
      <c r="F42" s="158"/>
      <c r="G42" s="158">
        <f>'実質公債費比率（分子）の構造'!L$52</f>
        <v>494</v>
      </c>
      <c r="H42" s="158"/>
      <c r="I42" s="158"/>
      <c r="J42" s="158">
        <f>'実質公債費比率（分子）の構造'!M$52</f>
        <v>474</v>
      </c>
      <c r="K42" s="158"/>
      <c r="L42" s="158"/>
      <c r="M42" s="158">
        <f>'実質公債費比率（分子）の構造'!N$52</f>
        <v>418</v>
      </c>
      <c r="N42" s="158"/>
      <c r="O42" s="158"/>
      <c r="P42" s="158">
        <f>'実質公債費比率（分子）の構造'!O$52</f>
        <v>399</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44</v>
      </c>
      <c r="C45" s="158"/>
      <c r="D45" s="158"/>
      <c r="E45" s="158">
        <f>'実質公債費比率（分子）の構造'!L$49</f>
        <v>27</v>
      </c>
      <c r="F45" s="158"/>
      <c r="G45" s="158"/>
      <c r="H45" s="158">
        <f>'実質公債費比率（分子）の構造'!M$49</f>
        <v>18</v>
      </c>
      <c r="I45" s="158"/>
      <c r="J45" s="158"/>
      <c r="K45" s="158">
        <f>'実質公債費比率（分子）の構造'!N$49</f>
        <v>11</v>
      </c>
      <c r="L45" s="158"/>
      <c r="M45" s="158"/>
      <c r="N45" s="158">
        <f>'実質公債費比率（分子）の構造'!O$49</f>
        <v>13</v>
      </c>
      <c r="O45" s="158"/>
      <c r="P45" s="158"/>
    </row>
    <row r="46" spans="1:16" x14ac:dyDescent="0.15">
      <c r="A46" s="158" t="s">
        <v>64</v>
      </c>
      <c r="B46" s="158">
        <f>'実質公債費比率（分子）の構造'!K$48</f>
        <v>331</v>
      </c>
      <c r="C46" s="158"/>
      <c r="D46" s="158"/>
      <c r="E46" s="158">
        <f>'実質公債費比率（分子）の構造'!L$48</f>
        <v>327</v>
      </c>
      <c r="F46" s="158"/>
      <c r="G46" s="158"/>
      <c r="H46" s="158">
        <f>'実質公債費比率（分子）の構造'!M$48</f>
        <v>312</v>
      </c>
      <c r="I46" s="158"/>
      <c r="J46" s="158"/>
      <c r="K46" s="158">
        <f>'実質公債費比率（分子）の構造'!N$48</f>
        <v>314</v>
      </c>
      <c r="L46" s="158"/>
      <c r="M46" s="158"/>
      <c r="N46" s="158">
        <f>'実質公債費比率（分子）の構造'!O$48</f>
        <v>379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490</v>
      </c>
      <c r="C49" s="158"/>
      <c r="D49" s="158"/>
      <c r="E49" s="158">
        <f>'実質公債費比率（分子）の構造'!L$45</f>
        <v>431</v>
      </c>
      <c r="F49" s="158"/>
      <c r="G49" s="158"/>
      <c r="H49" s="158">
        <f>'実質公債費比率（分子）の構造'!M$45</f>
        <v>403</v>
      </c>
      <c r="I49" s="158"/>
      <c r="J49" s="158"/>
      <c r="K49" s="158">
        <f>'実質公債費比率（分子）の構造'!N$45</f>
        <v>330</v>
      </c>
      <c r="L49" s="158"/>
      <c r="M49" s="158"/>
      <c r="N49" s="158">
        <f>'実質公債費比率（分子）の構造'!O$45</f>
        <v>314</v>
      </c>
      <c r="O49" s="158"/>
      <c r="P49" s="158"/>
    </row>
    <row r="50" spans="1:16" x14ac:dyDescent="0.15">
      <c r="A50" s="158" t="s">
        <v>67</v>
      </c>
      <c r="B50" s="158" t="e">
        <f>NA()</f>
        <v>#N/A</v>
      </c>
      <c r="C50" s="158">
        <f>IF(ISNUMBER('実質公債費比率（分子）の構造'!K$53),'実質公債費比率（分子）の構造'!K$53,NA())</f>
        <v>343</v>
      </c>
      <c r="D50" s="158" t="e">
        <f>NA()</f>
        <v>#N/A</v>
      </c>
      <c r="E50" s="158" t="e">
        <f>NA()</f>
        <v>#N/A</v>
      </c>
      <c r="F50" s="158">
        <f>IF(ISNUMBER('実質公債費比率（分子）の構造'!L$53),'実質公債費比率（分子）の構造'!L$53,NA())</f>
        <v>292</v>
      </c>
      <c r="G50" s="158" t="e">
        <f>NA()</f>
        <v>#N/A</v>
      </c>
      <c r="H50" s="158" t="e">
        <f>NA()</f>
        <v>#N/A</v>
      </c>
      <c r="I50" s="158">
        <f>IF(ISNUMBER('実質公債費比率（分子）の構造'!M$53),'実質公債費比率（分子）の構造'!M$53,NA())</f>
        <v>260</v>
      </c>
      <c r="J50" s="158" t="e">
        <f>NA()</f>
        <v>#N/A</v>
      </c>
      <c r="K50" s="158" t="e">
        <f>NA()</f>
        <v>#N/A</v>
      </c>
      <c r="L50" s="158">
        <f>IF(ISNUMBER('実質公債費比率（分子）の構造'!N$53),'実質公債費比率（分子）の構造'!N$53,NA())</f>
        <v>237</v>
      </c>
      <c r="M50" s="158" t="e">
        <f>NA()</f>
        <v>#N/A</v>
      </c>
      <c r="N50" s="158" t="e">
        <f>NA()</f>
        <v>#N/A</v>
      </c>
      <c r="O50" s="158">
        <f>IF(ISNUMBER('実質公債費比率（分子）の構造'!O$53),'実質公債費比率（分子）の構造'!O$53,NA())</f>
        <v>307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3771</v>
      </c>
      <c r="E56" s="157"/>
      <c r="F56" s="157"/>
      <c r="G56" s="157">
        <f>'将来負担比率（分子）の構造'!J$52</f>
        <v>3382</v>
      </c>
      <c r="H56" s="157"/>
      <c r="I56" s="157"/>
      <c r="J56" s="157">
        <f>'将来負担比率（分子）の構造'!K$52</f>
        <v>3008</v>
      </c>
      <c r="K56" s="157"/>
      <c r="L56" s="157"/>
      <c r="M56" s="157">
        <f>'将来負担比率（分子）の構造'!L$52</f>
        <v>2682</v>
      </c>
      <c r="N56" s="157"/>
      <c r="O56" s="157"/>
      <c r="P56" s="157">
        <f>'将来負担比率（分子）の構造'!M$52</f>
        <v>2397</v>
      </c>
    </row>
    <row r="57" spans="1:16" x14ac:dyDescent="0.15">
      <c r="A57" s="157" t="s">
        <v>42</v>
      </c>
      <c r="B57" s="157"/>
      <c r="C57" s="157"/>
      <c r="D57" s="157">
        <f>'将来負担比率（分子）の構造'!I$51</f>
        <v>137</v>
      </c>
      <c r="E57" s="157"/>
      <c r="F57" s="157"/>
      <c r="G57" s="157">
        <f>'将来負担比率（分子）の構造'!J$51</f>
        <v>122</v>
      </c>
      <c r="H57" s="157"/>
      <c r="I57" s="157"/>
      <c r="J57" s="157">
        <f>'将来負担比率（分子）の構造'!K$51</f>
        <v>100</v>
      </c>
      <c r="K57" s="157"/>
      <c r="L57" s="157"/>
      <c r="M57" s="157">
        <f>'将来負担比率（分子）の構造'!L$51</f>
        <v>102</v>
      </c>
      <c r="N57" s="157"/>
      <c r="O57" s="157"/>
      <c r="P57" s="157">
        <f>'将来負担比率（分子）の構造'!M$51</f>
        <v>95</v>
      </c>
    </row>
    <row r="58" spans="1:16" x14ac:dyDescent="0.15">
      <c r="A58" s="157" t="s">
        <v>41</v>
      </c>
      <c r="B58" s="157"/>
      <c r="C58" s="157"/>
      <c r="D58" s="157">
        <f>'将来負担比率（分子）の構造'!I$50</f>
        <v>10611</v>
      </c>
      <c r="E58" s="157"/>
      <c r="F58" s="157"/>
      <c r="G58" s="157">
        <f>'将来負担比率（分子）の構造'!J$50</f>
        <v>9521</v>
      </c>
      <c r="H58" s="157"/>
      <c r="I58" s="157"/>
      <c r="J58" s="157">
        <f>'将来負担比率（分子）の構造'!K$50</f>
        <v>9171</v>
      </c>
      <c r="K58" s="157"/>
      <c r="L58" s="157"/>
      <c r="M58" s="157">
        <f>'将来負担比率（分子）の構造'!L$50</f>
        <v>8574</v>
      </c>
      <c r="N58" s="157"/>
      <c r="O58" s="157"/>
      <c r="P58" s="157">
        <f>'将来負担比率（分子）の構造'!M$50</f>
        <v>8061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918</v>
      </c>
      <c r="C62" s="157"/>
      <c r="D62" s="157"/>
      <c r="E62" s="157">
        <f>'将来負担比率（分子）の構造'!J$45</f>
        <v>932</v>
      </c>
      <c r="F62" s="157"/>
      <c r="G62" s="157"/>
      <c r="H62" s="157">
        <f>'将来負担比率（分子）の構造'!K$45</f>
        <v>962</v>
      </c>
      <c r="I62" s="157"/>
      <c r="J62" s="157"/>
      <c r="K62" s="157">
        <f>'将来負担比率（分子）の構造'!L$45</f>
        <v>977</v>
      </c>
      <c r="L62" s="157"/>
      <c r="M62" s="157"/>
      <c r="N62" s="157">
        <f>'将来負担比率（分子）の構造'!M$45</f>
        <v>997</v>
      </c>
      <c r="O62" s="157"/>
      <c r="P62" s="157"/>
    </row>
    <row r="63" spans="1:16" x14ac:dyDescent="0.15">
      <c r="A63" s="157" t="s">
        <v>34</v>
      </c>
      <c r="B63" s="157">
        <f>'将来負担比率（分子）の構造'!I$44</f>
        <v>124</v>
      </c>
      <c r="C63" s="157"/>
      <c r="D63" s="157"/>
      <c r="E63" s="157">
        <f>'将来負担比率（分子）の構造'!J$44</f>
        <v>98</v>
      </c>
      <c r="F63" s="157"/>
      <c r="G63" s="157"/>
      <c r="H63" s="157">
        <f>'将来負担比率（分子）の構造'!K$44</f>
        <v>89</v>
      </c>
      <c r="I63" s="157"/>
      <c r="J63" s="157"/>
      <c r="K63" s="157">
        <f>'将来負担比率（分子）の構造'!L$44</f>
        <v>90</v>
      </c>
      <c r="L63" s="157"/>
      <c r="M63" s="157"/>
      <c r="N63" s="157">
        <f>'将来負担比率（分子）の構造'!M$44</f>
        <v>109</v>
      </c>
      <c r="O63" s="157"/>
      <c r="P63" s="157"/>
    </row>
    <row r="64" spans="1:16" x14ac:dyDescent="0.15">
      <c r="A64" s="157" t="s">
        <v>33</v>
      </c>
      <c r="B64" s="157">
        <f>'将来負担比率（分子）の構造'!I$43</f>
        <v>4566</v>
      </c>
      <c r="C64" s="157"/>
      <c r="D64" s="157"/>
      <c r="E64" s="157">
        <f>'将来負担比率（分子）の構造'!J$43</f>
        <v>4034</v>
      </c>
      <c r="F64" s="157"/>
      <c r="G64" s="157"/>
      <c r="H64" s="157">
        <f>'将来負担比率（分子）の構造'!K$43</f>
        <v>3461</v>
      </c>
      <c r="I64" s="157"/>
      <c r="J64" s="157"/>
      <c r="K64" s="157">
        <f>'将来負担比率（分子）の構造'!L$43</f>
        <v>3035</v>
      </c>
      <c r="L64" s="157"/>
      <c r="M64" s="157"/>
      <c r="N64" s="157">
        <f>'将来負担比率（分子）の構造'!M$43</f>
        <v>2827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3033</v>
      </c>
      <c r="C66" s="157"/>
      <c r="D66" s="157"/>
      <c r="E66" s="157">
        <f>'将来負担比率（分子）の構造'!J$41</f>
        <v>2640</v>
      </c>
      <c r="F66" s="157"/>
      <c r="G66" s="157"/>
      <c r="H66" s="157">
        <f>'将来負担比率（分子）の構造'!K$41</f>
        <v>2270</v>
      </c>
      <c r="I66" s="157"/>
      <c r="J66" s="157"/>
      <c r="K66" s="157">
        <f>'将来負担比率（分子）の構造'!L$41</f>
        <v>1968</v>
      </c>
      <c r="L66" s="157"/>
      <c r="M66" s="157"/>
      <c r="N66" s="157">
        <f>'将来負担比率（分子）の構造'!M$41</f>
        <v>1678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4210</v>
      </c>
      <c r="C72" s="161">
        <f>基金残高に係る経年分析!G55</f>
        <v>4173</v>
      </c>
      <c r="D72" s="161">
        <f>基金残高に係る経年分析!H55</f>
        <v>3984</v>
      </c>
    </row>
    <row r="73" spans="1:16" x14ac:dyDescent="0.15">
      <c r="A73" s="160" t="s">
        <v>74</v>
      </c>
      <c r="B73" s="161">
        <f>基金残高に係る経年分析!F56</f>
        <v>940</v>
      </c>
      <c r="C73" s="161">
        <f>基金残高に係る経年分析!G56</f>
        <v>645</v>
      </c>
      <c r="D73" s="161">
        <f>基金残高に係る経年分析!H56</f>
        <v>449</v>
      </c>
    </row>
    <row r="74" spans="1:16" x14ac:dyDescent="0.15">
      <c r="A74" s="160" t="s">
        <v>75</v>
      </c>
      <c r="B74" s="161">
        <f>基金残高に係る経年分析!F57</f>
        <v>5042</v>
      </c>
      <c r="C74" s="161">
        <f>基金残高に係る経年分析!G57</f>
        <v>5675</v>
      </c>
      <c r="D74" s="161">
        <f>基金残高に係る経年分析!H57</f>
        <v>6297</v>
      </c>
    </row>
  </sheetData>
  <sheetProtection algorithmName="SHA-512" hashValue="1kWE96NXucbUeBN5zruEmgKMSbtS7dzJ6QhJvhYcP2ULBu6Vn2oz84yhjnIH2qYAfHsVVPfCYZUp0+AZWdEFPA==" saltValue="mxKI11YRvatgtyJsswVN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D41" sqref="CD41:CQ4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7687263</v>
      </c>
      <c r="S5" s="600"/>
      <c r="T5" s="600"/>
      <c r="U5" s="600"/>
      <c r="V5" s="600"/>
      <c r="W5" s="600"/>
      <c r="X5" s="600"/>
      <c r="Y5" s="601"/>
      <c r="Z5" s="602">
        <v>52.9</v>
      </c>
      <c r="AA5" s="602"/>
      <c r="AB5" s="602"/>
      <c r="AC5" s="602"/>
      <c r="AD5" s="603">
        <v>7687263</v>
      </c>
      <c r="AE5" s="603"/>
      <c r="AF5" s="603"/>
      <c r="AG5" s="603"/>
      <c r="AH5" s="603"/>
      <c r="AI5" s="603"/>
      <c r="AJ5" s="603"/>
      <c r="AK5" s="603"/>
      <c r="AL5" s="604">
        <v>91.5</v>
      </c>
      <c r="AM5" s="605"/>
      <c r="AN5" s="605"/>
      <c r="AO5" s="606"/>
      <c r="AP5" s="596" t="s">
        <v>216</v>
      </c>
      <c r="AQ5" s="597"/>
      <c r="AR5" s="597"/>
      <c r="AS5" s="597"/>
      <c r="AT5" s="597"/>
      <c r="AU5" s="597"/>
      <c r="AV5" s="597"/>
      <c r="AW5" s="597"/>
      <c r="AX5" s="597"/>
      <c r="AY5" s="597"/>
      <c r="AZ5" s="597"/>
      <c r="BA5" s="597"/>
      <c r="BB5" s="597"/>
      <c r="BC5" s="597"/>
      <c r="BD5" s="597"/>
      <c r="BE5" s="597"/>
      <c r="BF5" s="598"/>
      <c r="BG5" s="610">
        <v>7687263</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70564</v>
      </c>
      <c r="S6" s="611"/>
      <c r="T6" s="611"/>
      <c r="U6" s="611"/>
      <c r="V6" s="611"/>
      <c r="W6" s="611"/>
      <c r="X6" s="611"/>
      <c r="Y6" s="612"/>
      <c r="Z6" s="613">
        <v>0.5</v>
      </c>
      <c r="AA6" s="613"/>
      <c r="AB6" s="613"/>
      <c r="AC6" s="613"/>
      <c r="AD6" s="614">
        <v>70564</v>
      </c>
      <c r="AE6" s="614"/>
      <c r="AF6" s="614"/>
      <c r="AG6" s="614"/>
      <c r="AH6" s="614"/>
      <c r="AI6" s="614"/>
      <c r="AJ6" s="614"/>
      <c r="AK6" s="614"/>
      <c r="AL6" s="615">
        <v>0.8</v>
      </c>
      <c r="AM6" s="616"/>
      <c r="AN6" s="616"/>
      <c r="AO6" s="617"/>
      <c r="AP6" s="607" t="s">
        <v>221</v>
      </c>
      <c r="AQ6" s="608"/>
      <c r="AR6" s="608"/>
      <c r="AS6" s="608"/>
      <c r="AT6" s="608"/>
      <c r="AU6" s="608"/>
      <c r="AV6" s="608"/>
      <c r="AW6" s="608"/>
      <c r="AX6" s="608"/>
      <c r="AY6" s="608"/>
      <c r="AZ6" s="608"/>
      <c r="BA6" s="608"/>
      <c r="BB6" s="608"/>
      <c r="BC6" s="608"/>
      <c r="BD6" s="608"/>
      <c r="BE6" s="608"/>
      <c r="BF6" s="609"/>
      <c r="BG6" s="610">
        <v>7687263</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121064</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121064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790</v>
      </c>
      <c r="S7" s="611"/>
      <c r="T7" s="611"/>
      <c r="U7" s="611"/>
      <c r="V7" s="611"/>
      <c r="W7" s="611"/>
      <c r="X7" s="611"/>
      <c r="Y7" s="612"/>
      <c r="Z7" s="613">
        <v>0</v>
      </c>
      <c r="AA7" s="613"/>
      <c r="AB7" s="613"/>
      <c r="AC7" s="613"/>
      <c r="AD7" s="614">
        <v>790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1096944</v>
      </c>
      <c r="BH7" s="611"/>
      <c r="BI7" s="611"/>
      <c r="BJ7" s="611"/>
      <c r="BK7" s="611"/>
      <c r="BL7" s="611"/>
      <c r="BM7" s="611"/>
      <c r="BN7" s="612"/>
      <c r="BO7" s="613">
        <v>14.3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2705483</v>
      </c>
      <c r="CS7" s="611"/>
      <c r="CT7" s="611"/>
      <c r="CU7" s="611"/>
      <c r="CV7" s="611"/>
      <c r="CW7" s="611"/>
      <c r="CX7" s="611"/>
      <c r="CY7" s="612"/>
      <c r="CZ7" s="613">
        <v>19</v>
      </c>
      <c r="DA7" s="613"/>
      <c r="DB7" s="613"/>
      <c r="DC7" s="613"/>
      <c r="DD7" s="619">
        <v>415286</v>
      </c>
      <c r="DE7" s="611"/>
      <c r="DF7" s="611"/>
      <c r="DG7" s="611"/>
      <c r="DH7" s="611"/>
      <c r="DI7" s="611"/>
      <c r="DJ7" s="611"/>
      <c r="DK7" s="611"/>
      <c r="DL7" s="611"/>
      <c r="DM7" s="611"/>
      <c r="DN7" s="611"/>
      <c r="DO7" s="611"/>
      <c r="DP7" s="612"/>
      <c r="DQ7" s="619">
        <v>2494906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7042</v>
      </c>
      <c r="S8" s="611"/>
      <c r="T8" s="611"/>
      <c r="U8" s="611"/>
      <c r="V8" s="611"/>
      <c r="W8" s="611"/>
      <c r="X8" s="611"/>
      <c r="Y8" s="612"/>
      <c r="Z8" s="613">
        <v>0</v>
      </c>
      <c r="AA8" s="613"/>
      <c r="AB8" s="613"/>
      <c r="AC8" s="613"/>
      <c r="AD8" s="614">
        <v>7042</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17073</v>
      </c>
      <c r="BH8" s="611"/>
      <c r="BI8" s="611"/>
      <c r="BJ8" s="611"/>
      <c r="BK8" s="611"/>
      <c r="BL8" s="611"/>
      <c r="BM8" s="611"/>
      <c r="BN8" s="612"/>
      <c r="BO8" s="613">
        <v>0.2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2381679</v>
      </c>
      <c r="CS8" s="611"/>
      <c r="CT8" s="611"/>
      <c r="CU8" s="611"/>
      <c r="CV8" s="611"/>
      <c r="CW8" s="611"/>
      <c r="CX8" s="611"/>
      <c r="CY8" s="612"/>
      <c r="CZ8" s="613">
        <v>16.7</v>
      </c>
      <c r="DA8" s="613"/>
      <c r="DB8" s="613"/>
      <c r="DC8" s="613"/>
      <c r="DD8" s="619">
        <v>36814</v>
      </c>
      <c r="DE8" s="611"/>
      <c r="DF8" s="611"/>
      <c r="DG8" s="611"/>
      <c r="DH8" s="611"/>
      <c r="DI8" s="611"/>
      <c r="DJ8" s="611"/>
      <c r="DK8" s="611"/>
      <c r="DL8" s="611"/>
      <c r="DM8" s="611"/>
      <c r="DN8" s="611"/>
      <c r="DO8" s="611"/>
      <c r="DP8" s="612"/>
      <c r="DQ8" s="619">
        <v>1801831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8610</v>
      </c>
      <c r="S9" s="611"/>
      <c r="T9" s="611"/>
      <c r="U9" s="611"/>
      <c r="V9" s="611"/>
      <c r="W9" s="611"/>
      <c r="X9" s="611"/>
      <c r="Y9" s="612"/>
      <c r="Z9" s="613">
        <v>0.1</v>
      </c>
      <c r="AA9" s="613"/>
      <c r="AB9" s="613"/>
      <c r="AC9" s="613"/>
      <c r="AD9" s="614">
        <v>8610</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605163</v>
      </c>
      <c r="BH9" s="611"/>
      <c r="BI9" s="611"/>
      <c r="BJ9" s="611"/>
      <c r="BK9" s="611"/>
      <c r="BL9" s="611"/>
      <c r="BM9" s="611"/>
      <c r="BN9" s="612"/>
      <c r="BO9" s="613">
        <v>7.9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1348444</v>
      </c>
      <c r="CS9" s="611"/>
      <c r="CT9" s="611"/>
      <c r="CU9" s="611"/>
      <c r="CV9" s="611"/>
      <c r="CW9" s="611"/>
      <c r="CX9" s="611"/>
      <c r="CY9" s="612"/>
      <c r="CZ9" s="613">
        <v>9.4</v>
      </c>
      <c r="DA9" s="613"/>
      <c r="DB9" s="613"/>
      <c r="DC9" s="613"/>
      <c r="DD9" s="619">
        <v>29578</v>
      </c>
      <c r="DE9" s="611"/>
      <c r="DF9" s="611"/>
      <c r="DG9" s="611"/>
      <c r="DH9" s="611"/>
      <c r="DI9" s="611"/>
      <c r="DJ9" s="611"/>
      <c r="DK9" s="611"/>
      <c r="DL9" s="611"/>
      <c r="DM9" s="611"/>
      <c r="DN9" s="611"/>
      <c r="DO9" s="611"/>
      <c r="DP9" s="612"/>
      <c r="DQ9" s="619">
        <v>1330736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85747</v>
      </c>
      <c r="BH10" s="611"/>
      <c r="BI10" s="611"/>
      <c r="BJ10" s="611"/>
      <c r="BK10" s="611"/>
      <c r="BL10" s="611"/>
      <c r="BM10" s="611"/>
      <c r="BN10" s="612"/>
      <c r="BO10" s="613">
        <v>1.1000000000000001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379590</v>
      </c>
      <c r="S11" s="611"/>
      <c r="T11" s="611"/>
      <c r="U11" s="611"/>
      <c r="V11" s="611"/>
      <c r="W11" s="611"/>
      <c r="X11" s="611"/>
      <c r="Y11" s="612"/>
      <c r="Z11" s="615">
        <v>2.6</v>
      </c>
      <c r="AA11" s="616"/>
      <c r="AB11" s="616"/>
      <c r="AC11" s="622"/>
      <c r="AD11" s="619">
        <v>379590</v>
      </c>
      <c r="AE11" s="611"/>
      <c r="AF11" s="611"/>
      <c r="AG11" s="611"/>
      <c r="AH11" s="611"/>
      <c r="AI11" s="611"/>
      <c r="AJ11" s="611"/>
      <c r="AK11" s="612"/>
      <c r="AL11" s="615">
        <v>4.5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388961</v>
      </c>
      <c r="BH11" s="611"/>
      <c r="BI11" s="611"/>
      <c r="BJ11" s="611"/>
      <c r="BK11" s="611"/>
      <c r="BL11" s="611"/>
      <c r="BM11" s="611"/>
      <c r="BN11" s="612"/>
      <c r="BO11" s="613">
        <v>5.0999999999999996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770998</v>
      </c>
      <c r="CS11" s="611"/>
      <c r="CT11" s="611"/>
      <c r="CU11" s="611"/>
      <c r="CV11" s="611"/>
      <c r="CW11" s="611"/>
      <c r="CX11" s="611"/>
      <c r="CY11" s="612"/>
      <c r="CZ11" s="613">
        <v>5.4</v>
      </c>
      <c r="DA11" s="613"/>
      <c r="DB11" s="613"/>
      <c r="DC11" s="613"/>
      <c r="DD11" s="619">
        <v>291804</v>
      </c>
      <c r="DE11" s="611"/>
      <c r="DF11" s="611"/>
      <c r="DG11" s="611"/>
      <c r="DH11" s="611"/>
      <c r="DI11" s="611"/>
      <c r="DJ11" s="611"/>
      <c r="DK11" s="611"/>
      <c r="DL11" s="611"/>
      <c r="DM11" s="611"/>
      <c r="DN11" s="611"/>
      <c r="DO11" s="611"/>
      <c r="DP11" s="612"/>
      <c r="DQ11" s="619">
        <v>638170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6404648</v>
      </c>
      <c r="BH12" s="611"/>
      <c r="BI12" s="611"/>
      <c r="BJ12" s="611"/>
      <c r="BK12" s="611"/>
      <c r="BL12" s="611"/>
      <c r="BM12" s="611"/>
      <c r="BN12" s="612"/>
      <c r="BO12" s="613">
        <v>83.3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280967</v>
      </c>
      <c r="CS12" s="611"/>
      <c r="CT12" s="611"/>
      <c r="CU12" s="611"/>
      <c r="CV12" s="611"/>
      <c r="CW12" s="611"/>
      <c r="CX12" s="611"/>
      <c r="CY12" s="612"/>
      <c r="CZ12" s="613">
        <v>2</v>
      </c>
      <c r="DA12" s="613"/>
      <c r="DB12" s="613"/>
      <c r="DC12" s="613"/>
      <c r="DD12" s="619">
        <v>53647</v>
      </c>
      <c r="DE12" s="611"/>
      <c r="DF12" s="611"/>
      <c r="DG12" s="611"/>
      <c r="DH12" s="611"/>
      <c r="DI12" s="611"/>
      <c r="DJ12" s="611"/>
      <c r="DK12" s="611"/>
      <c r="DL12" s="611"/>
      <c r="DM12" s="611"/>
      <c r="DN12" s="611"/>
      <c r="DO12" s="611"/>
      <c r="DP12" s="612"/>
      <c r="DQ12" s="619">
        <v>275570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6291941</v>
      </c>
      <c r="BH13" s="611"/>
      <c r="BI13" s="611"/>
      <c r="BJ13" s="611"/>
      <c r="BK13" s="611"/>
      <c r="BL13" s="611"/>
      <c r="BM13" s="611"/>
      <c r="BN13" s="612"/>
      <c r="BO13" s="613">
        <v>81.8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2486667</v>
      </c>
      <c r="CS13" s="611"/>
      <c r="CT13" s="611"/>
      <c r="CU13" s="611"/>
      <c r="CV13" s="611"/>
      <c r="CW13" s="611"/>
      <c r="CX13" s="611"/>
      <c r="CY13" s="612"/>
      <c r="CZ13" s="613">
        <v>17.399999999999999</v>
      </c>
      <c r="DA13" s="613"/>
      <c r="DB13" s="613"/>
      <c r="DC13" s="613"/>
      <c r="DD13" s="619">
        <v>1024854</v>
      </c>
      <c r="DE13" s="611"/>
      <c r="DF13" s="611"/>
      <c r="DG13" s="611"/>
      <c r="DH13" s="611"/>
      <c r="DI13" s="611"/>
      <c r="DJ13" s="611"/>
      <c r="DK13" s="611"/>
      <c r="DL13" s="611"/>
      <c r="DM13" s="611"/>
      <c r="DN13" s="611"/>
      <c r="DO13" s="611"/>
      <c r="DP13" s="612"/>
      <c r="DQ13" s="619">
        <v>2369275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37917</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926681</v>
      </c>
      <c r="CS14" s="611"/>
      <c r="CT14" s="611"/>
      <c r="CU14" s="611"/>
      <c r="CV14" s="611"/>
      <c r="CW14" s="611"/>
      <c r="CX14" s="611"/>
      <c r="CY14" s="612"/>
      <c r="CZ14" s="613">
        <v>6.5</v>
      </c>
      <c r="DA14" s="613"/>
      <c r="DB14" s="613"/>
      <c r="DC14" s="613"/>
      <c r="DD14" s="619">
        <v>52871</v>
      </c>
      <c r="DE14" s="611"/>
      <c r="DF14" s="611"/>
      <c r="DG14" s="611"/>
      <c r="DH14" s="611"/>
      <c r="DI14" s="611"/>
      <c r="DJ14" s="611"/>
      <c r="DK14" s="611"/>
      <c r="DL14" s="611"/>
      <c r="DM14" s="611"/>
      <c r="DN14" s="611"/>
      <c r="DO14" s="611"/>
      <c r="DP14" s="612"/>
      <c r="DQ14" s="619">
        <v>926491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7052</v>
      </c>
      <c r="S15" s="611"/>
      <c r="T15" s="611"/>
      <c r="U15" s="611"/>
      <c r="V15" s="611"/>
      <c r="W15" s="611"/>
      <c r="X15" s="611"/>
      <c r="Y15" s="612"/>
      <c r="Z15" s="613">
        <v>0</v>
      </c>
      <c r="AA15" s="613"/>
      <c r="AB15" s="613"/>
      <c r="AC15" s="613"/>
      <c r="AD15" s="614">
        <v>7052</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147754</v>
      </c>
      <c r="BH15" s="611"/>
      <c r="BI15" s="611"/>
      <c r="BJ15" s="611"/>
      <c r="BK15" s="611"/>
      <c r="BL15" s="611"/>
      <c r="BM15" s="611"/>
      <c r="BN15" s="612"/>
      <c r="BO15" s="613">
        <v>1.9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2917929</v>
      </c>
      <c r="CS15" s="611"/>
      <c r="CT15" s="611"/>
      <c r="CU15" s="611"/>
      <c r="CV15" s="611"/>
      <c r="CW15" s="611"/>
      <c r="CX15" s="611"/>
      <c r="CY15" s="612"/>
      <c r="CZ15" s="613">
        <v>20.399999999999999</v>
      </c>
      <c r="DA15" s="613"/>
      <c r="DB15" s="613"/>
      <c r="DC15" s="613"/>
      <c r="DD15" s="619">
        <v>550767</v>
      </c>
      <c r="DE15" s="611"/>
      <c r="DF15" s="611"/>
      <c r="DG15" s="611"/>
      <c r="DH15" s="611"/>
      <c r="DI15" s="611"/>
      <c r="DJ15" s="611"/>
      <c r="DK15" s="611"/>
      <c r="DL15" s="611"/>
      <c r="DM15" s="611"/>
      <c r="DN15" s="611"/>
      <c r="DO15" s="611"/>
      <c r="DP15" s="612"/>
      <c r="DQ15" s="619">
        <v>2673381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46129</v>
      </c>
      <c r="S16" s="611"/>
      <c r="T16" s="611"/>
      <c r="U16" s="611"/>
      <c r="V16" s="611"/>
      <c r="W16" s="611"/>
      <c r="X16" s="611"/>
      <c r="Y16" s="612"/>
      <c r="Z16" s="613">
        <v>0.3</v>
      </c>
      <c r="AA16" s="613"/>
      <c r="AB16" s="613"/>
      <c r="AC16" s="613"/>
      <c r="AD16" s="614">
        <v>46129</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52579</v>
      </c>
      <c r="S17" s="611"/>
      <c r="T17" s="611"/>
      <c r="U17" s="611"/>
      <c r="V17" s="611"/>
      <c r="W17" s="611"/>
      <c r="X17" s="611"/>
      <c r="Y17" s="612"/>
      <c r="Z17" s="613">
        <v>0.4</v>
      </c>
      <c r="AA17" s="613"/>
      <c r="AB17" s="613"/>
      <c r="AC17" s="613"/>
      <c r="AD17" s="614">
        <v>52579</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314503</v>
      </c>
      <c r="CS17" s="611"/>
      <c r="CT17" s="611"/>
      <c r="CU17" s="611"/>
      <c r="CV17" s="611"/>
      <c r="CW17" s="611"/>
      <c r="CX17" s="611"/>
      <c r="CY17" s="612"/>
      <c r="CZ17" s="613">
        <v>2.2000000000000002</v>
      </c>
      <c r="DA17" s="613"/>
      <c r="DB17" s="613"/>
      <c r="DC17" s="613"/>
      <c r="DD17" s="619" t="s">
        <v>122</v>
      </c>
      <c r="DE17" s="611"/>
      <c r="DF17" s="611"/>
      <c r="DG17" s="611"/>
      <c r="DH17" s="611"/>
      <c r="DI17" s="611"/>
      <c r="DJ17" s="611"/>
      <c r="DK17" s="611"/>
      <c r="DL17" s="611"/>
      <c r="DM17" s="611"/>
      <c r="DN17" s="611"/>
      <c r="DO17" s="611"/>
      <c r="DP17" s="612"/>
      <c r="DQ17" s="619">
        <v>280231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6442</v>
      </c>
      <c r="S18" s="611"/>
      <c r="T18" s="611"/>
      <c r="U18" s="611"/>
      <c r="V18" s="611"/>
      <c r="W18" s="611"/>
      <c r="X18" s="611"/>
      <c r="Y18" s="612"/>
      <c r="Z18" s="613">
        <v>0</v>
      </c>
      <c r="AA18" s="613"/>
      <c r="AB18" s="613"/>
      <c r="AC18" s="613"/>
      <c r="AD18" s="614">
        <v>6442</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16500</v>
      </c>
      <c r="CS18" s="611"/>
      <c r="CT18" s="611"/>
      <c r="CU18" s="611"/>
      <c r="CV18" s="611"/>
      <c r="CW18" s="611"/>
      <c r="CX18" s="611"/>
      <c r="CY18" s="612"/>
      <c r="CZ18" s="613">
        <v>0.1</v>
      </c>
      <c r="DA18" s="613"/>
      <c r="DB18" s="613"/>
      <c r="DC18" s="613"/>
      <c r="DD18" s="619" t="s">
        <v>122</v>
      </c>
      <c r="DE18" s="611"/>
      <c r="DF18" s="611"/>
      <c r="DG18" s="611"/>
      <c r="DH18" s="611"/>
      <c r="DI18" s="611"/>
      <c r="DJ18" s="611"/>
      <c r="DK18" s="611"/>
      <c r="DL18" s="611"/>
      <c r="DM18" s="611"/>
      <c r="DN18" s="611"/>
      <c r="DO18" s="611"/>
      <c r="DP18" s="612"/>
      <c r="DQ18" s="619">
        <v>16500</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45965</v>
      </c>
      <c r="S19" s="611"/>
      <c r="T19" s="611"/>
      <c r="U19" s="611"/>
      <c r="V19" s="611"/>
      <c r="W19" s="611"/>
      <c r="X19" s="611"/>
      <c r="Y19" s="612"/>
      <c r="Z19" s="613">
        <v>0.3</v>
      </c>
      <c r="AA19" s="613"/>
      <c r="AB19" s="613"/>
      <c r="AC19" s="613"/>
      <c r="AD19" s="614">
        <v>45965</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172</v>
      </c>
      <c r="S20" s="611"/>
      <c r="T20" s="611"/>
      <c r="U20" s="611"/>
      <c r="V20" s="611"/>
      <c r="W20" s="611"/>
      <c r="X20" s="611"/>
      <c r="Y20" s="612"/>
      <c r="Z20" s="613">
        <v>0</v>
      </c>
      <c r="AA20" s="613"/>
      <c r="AB20" s="613"/>
      <c r="AC20" s="613"/>
      <c r="AD20" s="614">
        <v>172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14270915</v>
      </c>
      <c r="CS20" s="611"/>
      <c r="CT20" s="611"/>
      <c r="CU20" s="611"/>
      <c r="CV20" s="611"/>
      <c r="CW20" s="611"/>
      <c r="CX20" s="611"/>
      <c r="CY20" s="612"/>
      <c r="CZ20" s="613">
        <v>100</v>
      </c>
      <c r="DA20" s="613"/>
      <c r="DB20" s="613"/>
      <c r="DC20" s="613"/>
      <c r="DD20" s="619">
        <v>2455621</v>
      </c>
      <c r="DE20" s="611"/>
      <c r="DF20" s="611"/>
      <c r="DG20" s="611"/>
      <c r="DH20" s="611"/>
      <c r="DI20" s="611"/>
      <c r="DJ20" s="611"/>
      <c r="DK20" s="611"/>
      <c r="DL20" s="611"/>
      <c r="DM20" s="611"/>
      <c r="DN20" s="611"/>
      <c r="DO20" s="611"/>
      <c r="DP20" s="612"/>
      <c r="DQ20" s="619">
        <v>12928155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92529</v>
      </c>
      <c r="S21" s="611"/>
      <c r="T21" s="611"/>
      <c r="U21" s="611"/>
      <c r="V21" s="611"/>
      <c r="W21" s="611"/>
      <c r="X21" s="611"/>
      <c r="Y21" s="612"/>
      <c r="Z21" s="613">
        <v>0.6</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92514</v>
      </c>
      <c r="S23" s="611"/>
      <c r="T23" s="611"/>
      <c r="U23" s="611"/>
      <c r="V23" s="611"/>
      <c r="W23" s="611"/>
      <c r="X23" s="611"/>
      <c r="Y23" s="612"/>
      <c r="Z23" s="613">
        <v>0.6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15</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2998491</v>
      </c>
      <c r="CS24" s="600"/>
      <c r="CT24" s="600"/>
      <c r="CU24" s="600"/>
      <c r="CV24" s="600"/>
      <c r="CW24" s="600"/>
      <c r="CX24" s="600"/>
      <c r="CY24" s="601"/>
      <c r="CZ24" s="604">
        <v>21</v>
      </c>
      <c r="DA24" s="605"/>
      <c r="DB24" s="605"/>
      <c r="DC24" s="621"/>
      <c r="DD24" s="640">
        <v>2460074</v>
      </c>
      <c r="DE24" s="600"/>
      <c r="DF24" s="600"/>
      <c r="DG24" s="600"/>
      <c r="DH24" s="600"/>
      <c r="DI24" s="600"/>
      <c r="DJ24" s="600"/>
      <c r="DK24" s="601"/>
      <c r="DL24" s="640">
        <v>2376481</v>
      </c>
      <c r="DM24" s="600"/>
      <c r="DN24" s="600"/>
      <c r="DO24" s="600"/>
      <c r="DP24" s="600"/>
      <c r="DQ24" s="600"/>
      <c r="DR24" s="600"/>
      <c r="DS24" s="600"/>
      <c r="DT24" s="600"/>
      <c r="DU24" s="600"/>
      <c r="DV24" s="601"/>
      <c r="DW24" s="604">
        <v>28.3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8352148</v>
      </c>
      <c r="S25" s="611"/>
      <c r="T25" s="611"/>
      <c r="U25" s="611"/>
      <c r="V25" s="611"/>
      <c r="W25" s="611"/>
      <c r="X25" s="611"/>
      <c r="Y25" s="612"/>
      <c r="Z25" s="613">
        <v>57.4</v>
      </c>
      <c r="AA25" s="613"/>
      <c r="AB25" s="613"/>
      <c r="AC25" s="613"/>
      <c r="AD25" s="614">
        <v>8259619</v>
      </c>
      <c r="AE25" s="614"/>
      <c r="AF25" s="614"/>
      <c r="AG25" s="614"/>
      <c r="AH25" s="614"/>
      <c r="AI25" s="614"/>
      <c r="AJ25" s="614"/>
      <c r="AK25" s="614"/>
      <c r="AL25" s="615">
        <v>98.3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1961528</v>
      </c>
      <c r="CS25" s="643"/>
      <c r="CT25" s="643"/>
      <c r="CU25" s="643"/>
      <c r="CV25" s="643"/>
      <c r="CW25" s="643"/>
      <c r="CX25" s="643"/>
      <c r="CY25" s="644"/>
      <c r="CZ25" s="615">
        <v>13.7</v>
      </c>
      <c r="DA25" s="641"/>
      <c r="DB25" s="641"/>
      <c r="DC25" s="645"/>
      <c r="DD25" s="619">
        <v>1906788</v>
      </c>
      <c r="DE25" s="643"/>
      <c r="DF25" s="643"/>
      <c r="DG25" s="643"/>
      <c r="DH25" s="643"/>
      <c r="DI25" s="643"/>
      <c r="DJ25" s="643"/>
      <c r="DK25" s="644"/>
      <c r="DL25" s="619">
        <v>1906173</v>
      </c>
      <c r="DM25" s="643"/>
      <c r="DN25" s="643"/>
      <c r="DO25" s="643"/>
      <c r="DP25" s="643"/>
      <c r="DQ25" s="643"/>
      <c r="DR25" s="643"/>
      <c r="DS25" s="643"/>
      <c r="DT25" s="643"/>
      <c r="DU25" s="643"/>
      <c r="DV25" s="644"/>
      <c r="DW25" s="615">
        <v>22.7</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851</v>
      </c>
      <c r="S26" s="611"/>
      <c r="T26" s="611"/>
      <c r="U26" s="611"/>
      <c r="V26" s="611"/>
      <c r="W26" s="611"/>
      <c r="X26" s="611"/>
      <c r="Y26" s="612"/>
      <c r="Z26" s="613">
        <v>0</v>
      </c>
      <c r="AA26" s="613"/>
      <c r="AB26" s="613"/>
      <c r="AC26" s="613"/>
      <c r="AD26" s="614">
        <v>851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1205518</v>
      </c>
      <c r="CS26" s="611"/>
      <c r="CT26" s="611"/>
      <c r="CU26" s="611"/>
      <c r="CV26" s="611"/>
      <c r="CW26" s="611"/>
      <c r="CX26" s="611"/>
      <c r="CY26" s="612"/>
      <c r="CZ26" s="615">
        <v>8.4</v>
      </c>
      <c r="DA26" s="641"/>
      <c r="DB26" s="641"/>
      <c r="DC26" s="645"/>
      <c r="DD26" s="619">
        <v>1168019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14959</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7687263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722460</v>
      </c>
      <c r="CS27" s="643"/>
      <c r="CT27" s="643"/>
      <c r="CU27" s="643"/>
      <c r="CV27" s="643"/>
      <c r="CW27" s="643"/>
      <c r="CX27" s="643"/>
      <c r="CY27" s="644"/>
      <c r="CZ27" s="615">
        <v>5.0999999999999996</v>
      </c>
      <c r="DA27" s="641"/>
      <c r="DB27" s="641"/>
      <c r="DC27" s="645"/>
      <c r="DD27" s="619">
        <v>273055</v>
      </c>
      <c r="DE27" s="643"/>
      <c r="DF27" s="643"/>
      <c r="DG27" s="643"/>
      <c r="DH27" s="643"/>
      <c r="DI27" s="643"/>
      <c r="DJ27" s="643"/>
      <c r="DK27" s="644"/>
      <c r="DL27" s="619">
        <v>190077</v>
      </c>
      <c r="DM27" s="643"/>
      <c r="DN27" s="643"/>
      <c r="DO27" s="643"/>
      <c r="DP27" s="643"/>
      <c r="DQ27" s="643"/>
      <c r="DR27" s="643"/>
      <c r="DS27" s="643"/>
      <c r="DT27" s="643"/>
      <c r="DU27" s="643"/>
      <c r="DV27" s="644"/>
      <c r="DW27" s="615">
        <v>2.2999999999999998</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154569</v>
      </c>
      <c r="S28" s="611"/>
      <c r="T28" s="611"/>
      <c r="U28" s="611"/>
      <c r="V28" s="611"/>
      <c r="W28" s="611"/>
      <c r="X28" s="611"/>
      <c r="Y28" s="612"/>
      <c r="Z28" s="613">
        <v>1.1000000000000001</v>
      </c>
      <c r="AA28" s="613"/>
      <c r="AB28" s="613"/>
      <c r="AC28" s="613"/>
      <c r="AD28" s="614">
        <v>75643</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314503</v>
      </c>
      <c r="CS28" s="611"/>
      <c r="CT28" s="611"/>
      <c r="CU28" s="611"/>
      <c r="CV28" s="611"/>
      <c r="CW28" s="611"/>
      <c r="CX28" s="611"/>
      <c r="CY28" s="612"/>
      <c r="CZ28" s="615">
        <v>2.2000000000000002</v>
      </c>
      <c r="DA28" s="641"/>
      <c r="DB28" s="641"/>
      <c r="DC28" s="645"/>
      <c r="DD28" s="619">
        <v>280231</v>
      </c>
      <c r="DE28" s="611"/>
      <c r="DF28" s="611"/>
      <c r="DG28" s="611"/>
      <c r="DH28" s="611"/>
      <c r="DI28" s="611"/>
      <c r="DJ28" s="611"/>
      <c r="DK28" s="612"/>
      <c r="DL28" s="619">
        <v>280231</v>
      </c>
      <c r="DM28" s="611"/>
      <c r="DN28" s="611"/>
      <c r="DO28" s="611"/>
      <c r="DP28" s="611"/>
      <c r="DQ28" s="611"/>
      <c r="DR28" s="611"/>
      <c r="DS28" s="611"/>
      <c r="DT28" s="611"/>
      <c r="DU28" s="611"/>
      <c r="DV28" s="612"/>
      <c r="DW28" s="615">
        <v>3.3</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5758</v>
      </c>
      <c r="S29" s="611"/>
      <c r="T29" s="611"/>
      <c r="U29" s="611"/>
      <c r="V29" s="611"/>
      <c r="W29" s="611"/>
      <c r="X29" s="611"/>
      <c r="Y29" s="612"/>
      <c r="Z29" s="613">
        <v>0</v>
      </c>
      <c r="AA29" s="613"/>
      <c r="AB29" s="613"/>
      <c r="AC29" s="613"/>
      <c r="AD29" s="614">
        <v>28</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314351</v>
      </c>
      <c r="CS29" s="643"/>
      <c r="CT29" s="643"/>
      <c r="CU29" s="643"/>
      <c r="CV29" s="643"/>
      <c r="CW29" s="643"/>
      <c r="CX29" s="643"/>
      <c r="CY29" s="644"/>
      <c r="CZ29" s="615">
        <v>2.2000000000000002</v>
      </c>
      <c r="DA29" s="641"/>
      <c r="DB29" s="641"/>
      <c r="DC29" s="645"/>
      <c r="DD29" s="619">
        <v>280079</v>
      </c>
      <c r="DE29" s="643"/>
      <c r="DF29" s="643"/>
      <c r="DG29" s="643"/>
      <c r="DH29" s="643"/>
      <c r="DI29" s="643"/>
      <c r="DJ29" s="643"/>
      <c r="DK29" s="644"/>
      <c r="DL29" s="619">
        <v>280079</v>
      </c>
      <c r="DM29" s="643"/>
      <c r="DN29" s="643"/>
      <c r="DO29" s="643"/>
      <c r="DP29" s="643"/>
      <c r="DQ29" s="643"/>
      <c r="DR29" s="643"/>
      <c r="DS29" s="643"/>
      <c r="DT29" s="643"/>
      <c r="DU29" s="643"/>
      <c r="DV29" s="644"/>
      <c r="DW29" s="615">
        <v>3.3</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3408120</v>
      </c>
      <c r="S30" s="611"/>
      <c r="T30" s="611"/>
      <c r="U30" s="611"/>
      <c r="V30" s="611"/>
      <c r="W30" s="611"/>
      <c r="X30" s="611"/>
      <c r="Y30" s="612"/>
      <c r="Z30" s="613">
        <v>23.4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289943</v>
      </c>
      <c r="CS30" s="611"/>
      <c r="CT30" s="611"/>
      <c r="CU30" s="611"/>
      <c r="CV30" s="611"/>
      <c r="CW30" s="611"/>
      <c r="CX30" s="611"/>
      <c r="CY30" s="612"/>
      <c r="CZ30" s="615">
        <v>2</v>
      </c>
      <c r="DA30" s="641"/>
      <c r="DB30" s="641"/>
      <c r="DC30" s="645"/>
      <c r="DD30" s="619">
        <v>255671</v>
      </c>
      <c r="DE30" s="611"/>
      <c r="DF30" s="611"/>
      <c r="DG30" s="611"/>
      <c r="DH30" s="611"/>
      <c r="DI30" s="611"/>
      <c r="DJ30" s="611"/>
      <c r="DK30" s="612"/>
      <c r="DL30" s="619">
        <v>255671</v>
      </c>
      <c r="DM30" s="611"/>
      <c r="DN30" s="611"/>
      <c r="DO30" s="611"/>
      <c r="DP30" s="611"/>
      <c r="DQ30" s="611"/>
      <c r="DR30" s="611"/>
      <c r="DS30" s="611"/>
      <c r="DT30" s="611"/>
      <c r="DU30" s="611"/>
      <c r="DV30" s="612"/>
      <c r="DW30" s="615">
        <v>3</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v>5645</v>
      </c>
      <c r="S31" s="611"/>
      <c r="T31" s="611"/>
      <c r="U31" s="611"/>
      <c r="V31" s="611"/>
      <c r="W31" s="611"/>
      <c r="X31" s="611"/>
      <c r="Y31" s="612"/>
      <c r="Z31" s="613">
        <v>0</v>
      </c>
      <c r="AA31" s="613"/>
      <c r="AB31" s="613"/>
      <c r="AC31" s="613"/>
      <c r="AD31" s="614">
        <v>5645</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99.9</v>
      </c>
      <c r="BH31" s="654"/>
      <c r="BI31" s="654"/>
      <c r="BJ31" s="654"/>
      <c r="BK31" s="654"/>
      <c r="BL31" s="654"/>
      <c r="BM31" s="605">
        <v>99.5</v>
      </c>
      <c r="BN31" s="654"/>
      <c r="BO31" s="654"/>
      <c r="BP31" s="654"/>
      <c r="BQ31" s="655"/>
      <c r="BR31" s="666">
        <v>99.9</v>
      </c>
      <c r="BS31" s="654"/>
      <c r="BT31" s="654"/>
      <c r="BU31" s="654"/>
      <c r="BV31" s="654"/>
      <c r="BW31" s="654"/>
      <c r="BX31" s="605">
        <v>99.5</v>
      </c>
      <c r="BY31" s="654"/>
      <c r="BZ31" s="654"/>
      <c r="CA31" s="654"/>
      <c r="CB31" s="655"/>
      <c r="CD31" s="648"/>
      <c r="CE31" s="649"/>
      <c r="CF31" s="607" t="s">
        <v>300</v>
      </c>
      <c r="CG31" s="608"/>
      <c r="CH31" s="608"/>
      <c r="CI31" s="608"/>
      <c r="CJ31" s="608"/>
      <c r="CK31" s="608"/>
      <c r="CL31" s="608"/>
      <c r="CM31" s="608"/>
      <c r="CN31" s="608"/>
      <c r="CO31" s="608"/>
      <c r="CP31" s="608"/>
      <c r="CQ31" s="609"/>
      <c r="CR31" s="610">
        <v>24408</v>
      </c>
      <c r="CS31" s="643"/>
      <c r="CT31" s="643"/>
      <c r="CU31" s="643"/>
      <c r="CV31" s="643"/>
      <c r="CW31" s="643"/>
      <c r="CX31" s="643"/>
      <c r="CY31" s="644"/>
      <c r="CZ31" s="615">
        <v>0.2</v>
      </c>
      <c r="DA31" s="641"/>
      <c r="DB31" s="641"/>
      <c r="DC31" s="645"/>
      <c r="DD31" s="619">
        <v>24408</v>
      </c>
      <c r="DE31" s="643"/>
      <c r="DF31" s="643"/>
      <c r="DG31" s="643"/>
      <c r="DH31" s="643"/>
      <c r="DI31" s="643"/>
      <c r="DJ31" s="643"/>
      <c r="DK31" s="644"/>
      <c r="DL31" s="619">
        <v>24408</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1037273</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3"/>
      <c r="BI32" s="643"/>
      <c r="BJ32" s="643"/>
      <c r="BK32" s="643"/>
      <c r="BL32" s="643"/>
      <c r="BM32" s="616">
        <v>98.7</v>
      </c>
      <c r="BN32" s="643"/>
      <c r="BO32" s="643"/>
      <c r="BP32" s="643"/>
      <c r="BQ32" s="665"/>
      <c r="BR32" s="667">
        <v>99.6</v>
      </c>
      <c r="BS32" s="643"/>
      <c r="BT32" s="643"/>
      <c r="BU32" s="643"/>
      <c r="BV32" s="643"/>
      <c r="BW32" s="643"/>
      <c r="BX32" s="616">
        <v>98.7</v>
      </c>
      <c r="BY32" s="643"/>
      <c r="BZ32" s="643"/>
      <c r="CA32" s="643"/>
      <c r="CB32" s="665"/>
      <c r="CD32" s="650"/>
      <c r="CE32" s="651"/>
      <c r="CF32" s="607" t="s">
        <v>304</v>
      </c>
      <c r="CG32" s="608"/>
      <c r="CH32" s="608"/>
      <c r="CI32" s="608"/>
      <c r="CJ32" s="608"/>
      <c r="CK32" s="608"/>
      <c r="CL32" s="608"/>
      <c r="CM32" s="608"/>
      <c r="CN32" s="608"/>
      <c r="CO32" s="608"/>
      <c r="CP32" s="608"/>
      <c r="CQ32" s="609"/>
      <c r="CR32" s="610">
        <v>152</v>
      </c>
      <c r="CS32" s="611"/>
      <c r="CT32" s="611"/>
      <c r="CU32" s="611"/>
      <c r="CV32" s="611"/>
      <c r="CW32" s="611"/>
      <c r="CX32" s="611"/>
      <c r="CY32" s="612"/>
      <c r="CZ32" s="615">
        <v>0</v>
      </c>
      <c r="DA32" s="641"/>
      <c r="DB32" s="641"/>
      <c r="DC32" s="645"/>
      <c r="DD32" s="619">
        <v>152</v>
      </c>
      <c r="DE32" s="611"/>
      <c r="DF32" s="611"/>
      <c r="DG32" s="611"/>
      <c r="DH32" s="611"/>
      <c r="DI32" s="611"/>
      <c r="DJ32" s="611"/>
      <c r="DK32" s="612"/>
      <c r="DL32" s="619">
        <v>152</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103810</v>
      </c>
      <c r="S33" s="611"/>
      <c r="T33" s="611"/>
      <c r="U33" s="611"/>
      <c r="V33" s="611"/>
      <c r="W33" s="611"/>
      <c r="X33" s="611"/>
      <c r="Y33" s="612"/>
      <c r="Z33" s="613">
        <v>0.7</v>
      </c>
      <c r="AA33" s="613"/>
      <c r="AB33" s="613"/>
      <c r="AC33" s="613"/>
      <c r="AD33" s="614">
        <v>2506</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99.9</v>
      </c>
      <c r="BH33" s="669"/>
      <c r="BI33" s="669"/>
      <c r="BJ33" s="669"/>
      <c r="BK33" s="669"/>
      <c r="BL33" s="669"/>
      <c r="BM33" s="670">
        <v>99.6</v>
      </c>
      <c r="BN33" s="669"/>
      <c r="BO33" s="669"/>
      <c r="BP33" s="669"/>
      <c r="BQ33" s="671"/>
      <c r="BR33" s="668">
        <v>99.9</v>
      </c>
      <c r="BS33" s="669"/>
      <c r="BT33" s="669"/>
      <c r="BU33" s="669"/>
      <c r="BV33" s="669"/>
      <c r="BW33" s="669"/>
      <c r="BX33" s="670">
        <v>99.6</v>
      </c>
      <c r="BY33" s="669"/>
      <c r="BZ33" s="669"/>
      <c r="CA33" s="669"/>
      <c r="CB33" s="671"/>
      <c r="CD33" s="607" t="s">
        <v>307</v>
      </c>
      <c r="CE33" s="608"/>
      <c r="CF33" s="608"/>
      <c r="CG33" s="608"/>
      <c r="CH33" s="608"/>
      <c r="CI33" s="608"/>
      <c r="CJ33" s="608"/>
      <c r="CK33" s="608"/>
      <c r="CL33" s="608"/>
      <c r="CM33" s="608"/>
      <c r="CN33" s="608"/>
      <c r="CO33" s="608"/>
      <c r="CP33" s="608"/>
      <c r="CQ33" s="609"/>
      <c r="CR33" s="610">
        <v>8816803</v>
      </c>
      <c r="CS33" s="643"/>
      <c r="CT33" s="643"/>
      <c r="CU33" s="643"/>
      <c r="CV33" s="643"/>
      <c r="CW33" s="643"/>
      <c r="CX33" s="643"/>
      <c r="CY33" s="644"/>
      <c r="CZ33" s="615">
        <v>61.8</v>
      </c>
      <c r="DA33" s="641"/>
      <c r="DB33" s="641"/>
      <c r="DC33" s="645"/>
      <c r="DD33" s="619">
        <v>8169375</v>
      </c>
      <c r="DE33" s="643"/>
      <c r="DF33" s="643"/>
      <c r="DG33" s="643"/>
      <c r="DH33" s="643"/>
      <c r="DI33" s="643"/>
      <c r="DJ33" s="643"/>
      <c r="DK33" s="644"/>
      <c r="DL33" s="619">
        <v>5485225</v>
      </c>
      <c r="DM33" s="643"/>
      <c r="DN33" s="643"/>
      <c r="DO33" s="643"/>
      <c r="DP33" s="643"/>
      <c r="DQ33" s="643"/>
      <c r="DR33" s="643"/>
      <c r="DS33" s="643"/>
      <c r="DT33" s="643"/>
      <c r="DU33" s="643"/>
      <c r="DV33" s="644"/>
      <c r="DW33" s="615">
        <v>65.3</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62836</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3709803</v>
      </c>
      <c r="CS34" s="611"/>
      <c r="CT34" s="611"/>
      <c r="CU34" s="611"/>
      <c r="CV34" s="611"/>
      <c r="CW34" s="611"/>
      <c r="CX34" s="611"/>
      <c r="CY34" s="612"/>
      <c r="CZ34" s="615">
        <v>26</v>
      </c>
      <c r="DA34" s="641"/>
      <c r="DB34" s="641"/>
      <c r="DC34" s="645"/>
      <c r="DD34" s="619">
        <v>3475045</v>
      </c>
      <c r="DE34" s="611"/>
      <c r="DF34" s="611"/>
      <c r="DG34" s="611"/>
      <c r="DH34" s="611"/>
      <c r="DI34" s="611"/>
      <c r="DJ34" s="611"/>
      <c r="DK34" s="612"/>
      <c r="DL34" s="619">
        <v>2760467</v>
      </c>
      <c r="DM34" s="611"/>
      <c r="DN34" s="611"/>
      <c r="DO34" s="611"/>
      <c r="DP34" s="611"/>
      <c r="DQ34" s="611"/>
      <c r="DR34" s="611"/>
      <c r="DS34" s="611"/>
      <c r="DT34" s="611"/>
      <c r="DU34" s="611"/>
      <c r="DV34" s="612"/>
      <c r="DW34" s="615">
        <v>32.9</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1047138</v>
      </c>
      <c r="S35" s="611"/>
      <c r="T35" s="611"/>
      <c r="U35" s="611"/>
      <c r="V35" s="611"/>
      <c r="W35" s="611"/>
      <c r="X35" s="611"/>
      <c r="Y35" s="612"/>
      <c r="Z35" s="613">
        <v>7.2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493764</v>
      </c>
      <c r="CS35" s="643"/>
      <c r="CT35" s="643"/>
      <c r="CU35" s="643"/>
      <c r="CV35" s="643"/>
      <c r="CW35" s="643"/>
      <c r="CX35" s="643"/>
      <c r="CY35" s="644"/>
      <c r="CZ35" s="615">
        <v>3.5</v>
      </c>
      <c r="DA35" s="641"/>
      <c r="DB35" s="641"/>
      <c r="DC35" s="645"/>
      <c r="DD35" s="619">
        <v>476922</v>
      </c>
      <c r="DE35" s="643"/>
      <c r="DF35" s="643"/>
      <c r="DG35" s="643"/>
      <c r="DH35" s="643"/>
      <c r="DI35" s="643"/>
      <c r="DJ35" s="643"/>
      <c r="DK35" s="644"/>
      <c r="DL35" s="619">
        <v>476922</v>
      </c>
      <c r="DM35" s="643"/>
      <c r="DN35" s="643"/>
      <c r="DO35" s="643"/>
      <c r="DP35" s="643"/>
      <c r="DQ35" s="643"/>
      <c r="DR35" s="643"/>
      <c r="DS35" s="643"/>
      <c r="DT35" s="643"/>
      <c r="DU35" s="643"/>
      <c r="DV35" s="644"/>
      <c r="DW35" s="615">
        <v>5.7</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62360</v>
      </c>
      <c r="S36" s="611"/>
      <c r="T36" s="611"/>
      <c r="U36" s="611"/>
      <c r="V36" s="611"/>
      <c r="W36" s="611"/>
      <c r="X36" s="611"/>
      <c r="Y36" s="612"/>
      <c r="Z36" s="613">
        <v>0.4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1329194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14629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2752415</v>
      </c>
      <c r="CS36" s="611"/>
      <c r="CT36" s="611"/>
      <c r="CU36" s="611"/>
      <c r="CV36" s="611"/>
      <c r="CW36" s="611"/>
      <c r="CX36" s="611"/>
      <c r="CY36" s="612"/>
      <c r="CZ36" s="615">
        <v>19.3</v>
      </c>
      <c r="DA36" s="641"/>
      <c r="DB36" s="641"/>
      <c r="DC36" s="645"/>
      <c r="DD36" s="619">
        <v>2659301</v>
      </c>
      <c r="DE36" s="611"/>
      <c r="DF36" s="611"/>
      <c r="DG36" s="611"/>
      <c r="DH36" s="611"/>
      <c r="DI36" s="611"/>
      <c r="DJ36" s="611"/>
      <c r="DK36" s="612"/>
      <c r="DL36" s="619">
        <v>1816295</v>
      </c>
      <c r="DM36" s="611"/>
      <c r="DN36" s="611"/>
      <c r="DO36" s="611"/>
      <c r="DP36" s="611"/>
      <c r="DQ36" s="611"/>
      <c r="DR36" s="611"/>
      <c r="DS36" s="611"/>
      <c r="DT36" s="611"/>
      <c r="DU36" s="611"/>
      <c r="DV36" s="612"/>
      <c r="DW36" s="615">
        <v>21.6</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284203</v>
      </c>
      <c r="S37" s="611"/>
      <c r="T37" s="611"/>
      <c r="U37" s="611"/>
      <c r="V37" s="611"/>
      <c r="W37" s="611"/>
      <c r="X37" s="611"/>
      <c r="Y37" s="612"/>
      <c r="Z37" s="613">
        <v>2</v>
      </c>
      <c r="AA37" s="613"/>
      <c r="AB37" s="613"/>
      <c r="AC37" s="613"/>
      <c r="AD37" s="614">
        <v>54518</v>
      </c>
      <c r="AE37" s="614"/>
      <c r="AF37" s="614"/>
      <c r="AG37" s="614"/>
      <c r="AH37" s="614"/>
      <c r="AI37" s="614"/>
      <c r="AJ37" s="614"/>
      <c r="AK37" s="614"/>
      <c r="AL37" s="615">
        <v>0.6</v>
      </c>
      <c r="AM37" s="616"/>
      <c r="AN37" s="616"/>
      <c r="AO37" s="617"/>
      <c r="AQ37" s="673" t="s">
        <v>319</v>
      </c>
      <c r="AR37" s="674"/>
      <c r="AS37" s="674"/>
      <c r="AT37" s="674"/>
      <c r="AU37" s="674"/>
      <c r="AV37" s="674"/>
      <c r="AW37" s="674"/>
      <c r="AX37" s="674"/>
      <c r="AY37" s="675"/>
      <c r="AZ37" s="610">
        <v>656900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125291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1126164</v>
      </c>
      <c r="CS37" s="643"/>
      <c r="CT37" s="643"/>
      <c r="CU37" s="643"/>
      <c r="CV37" s="643"/>
      <c r="CW37" s="643"/>
      <c r="CX37" s="643"/>
      <c r="CY37" s="644"/>
      <c r="CZ37" s="615">
        <v>7.9</v>
      </c>
      <c r="DA37" s="641"/>
      <c r="DB37" s="641"/>
      <c r="DC37" s="645"/>
      <c r="DD37" s="619">
        <v>1126155</v>
      </c>
      <c r="DE37" s="643"/>
      <c r="DF37" s="643"/>
      <c r="DG37" s="643"/>
      <c r="DH37" s="643"/>
      <c r="DI37" s="643"/>
      <c r="DJ37" s="643"/>
      <c r="DK37" s="644"/>
      <c r="DL37" s="619">
        <v>1032138</v>
      </c>
      <c r="DM37" s="643"/>
      <c r="DN37" s="643"/>
      <c r="DO37" s="643"/>
      <c r="DP37" s="643"/>
      <c r="DQ37" s="643"/>
      <c r="DR37" s="643"/>
      <c r="DS37" s="643"/>
      <c r="DT37" s="643"/>
      <c r="DU37" s="643"/>
      <c r="DV37" s="644"/>
      <c r="DW37" s="615">
        <v>12.3</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t="s">
        <v>122</v>
      </c>
      <c r="S38" s="611"/>
      <c r="T38" s="611"/>
      <c r="U38" s="611"/>
      <c r="V38" s="611"/>
      <c r="W38" s="611"/>
      <c r="X38" s="611"/>
      <c r="Y38" s="612"/>
      <c r="Z38" s="613" t="s">
        <v>122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91110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984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499203</v>
      </c>
      <c r="CS38" s="611"/>
      <c r="CT38" s="611"/>
      <c r="CU38" s="611"/>
      <c r="CV38" s="611"/>
      <c r="CW38" s="611"/>
      <c r="CX38" s="611"/>
      <c r="CY38" s="612"/>
      <c r="CZ38" s="615">
        <v>3.5</v>
      </c>
      <c r="DA38" s="641"/>
      <c r="DB38" s="641"/>
      <c r="DC38" s="645"/>
      <c r="DD38" s="619">
        <v>431041</v>
      </c>
      <c r="DE38" s="611"/>
      <c r="DF38" s="611"/>
      <c r="DG38" s="611"/>
      <c r="DH38" s="611"/>
      <c r="DI38" s="611"/>
      <c r="DJ38" s="611"/>
      <c r="DK38" s="612"/>
      <c r="DL38" s="619">
        <v>431041</v>
      </c>
      <c r="DM38" s="611"/>
      <c r="DN38" s="611"/>
      <c r="DO38" s="611"/>
      <c r="DP38" s="611"/>
      <c r="DQ38" s="611"/>
      <c r="DR38" s="611"/>
      <c r="DS38" s="611"/>
      <c r="DT38" s="611"/>
      <c r="DU38" s="611"/>
      <c r="DV38" s="612"/>
      <c r="DW38" s="615">
        <v>5.0999999999999996</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65481</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1445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943908</v>
      </c>
      <c r="CS39" s="643"/>
      <c r="CT39" s="643"/>
      <c r="CU39" s="643"/>
      <c r="CV39" s="643"/>
      <c r="CW39" s="643"/>
      <c r="CX39" s="643"/>
      <c r="CY39" s="644"/>
      <c r="CZ39" s="615">
        <v>6.6</v>
      </c>
      <c r="DA39" s="641"/>
      <c r="DB39" s="641"/>
      <c r="DC39" s="645"/>
      <c r="DD39" s="619">
        <v>744336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16500</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113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417710</v>
      </c>
      <c r="CS40" s="611"/>
      <c r="CT40" s="611"/>
      <c r="CU40" s="611"/>
      <c r="CV40" s="611"/>
      <c r="CW40" s="611"/>
      <c r="CX40" s="611"/>
      <c r="CY40" s="612"/>
      <c r="CZ40" s="615">
        <v>2.9</v>
      </c>
      <c r="DA40" s="641"/>
      <c r="DB40" s="641"/>
      <c r="DC40" s="645"/>
      <c r="DD40" s="619">
        <v>382730</v>
      </c>
      <c r="DE40" s="611"/>
      <c r="DF40" s="611"/>
      <c r="DG40" s="611"/>
      <c r="DH40" s="611"/>
      <c r="DI40" s="611"/>
      <c r="DJ40" s="611"/>
      <c r="DK40" s="612"/>
      <c r="DL40" s="619">
        <v>500</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14539670</v>
      </c>
      <c r="S41" s="683"/>
      <c r="T41" s="683"/>
      <c r="U41" s="683"/>
      <c r="V41" s="683"/>
      <c r="W41" s="683"/>
      <c r="X41" s="683"/>
      <c r="Y41" s="687"/>
      <c r="Z41" s="688">
        <v>100</v>
      </c>
      <c r="AA41" s="688"/>
      <c r="AB41" s="688"/>
      <c r="AC41" s="688"/>
      <c r="AD41" s="689">
        <v>8398810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150531</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5</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348672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320</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2455621</v>
      </c>
      <c r="CS42" s="643"/>
      <c r="CT42" s="643"/>
      <c r="CU42" s="643"/>
      <c r="CV42" s="643"/>
      <c r="CW42" s="643"/>
      <c r="CX42" s="643"/>
      <c r="CY42" s="644"/>
      <c r="CZ42" s="615">
        <v>17.2</v>
      </c>
      <c r="DA42" s="641"/>
      <c r="DB42" s="641"/>
      <c r="DC42" s="645"/>
      <c r="DD42" s="619">
        <v>2298706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50000</v>
      </c>
      <c r="CS43" s="643"/>
      <c r="CT43" s="643"/>
      <c r="CU43" s="643"/>
      <c r="CV43" s="643"/>
      <c r="CW43" s="643"/>
      <c r="CX43" s="643"/>
      <c r="CY43" s="644"/>
      <c r="CZ43" s="615">
        <v>0.4</v>
      </c>
      <c r="DA43" s="641"/>
      <c r="DB43" s="641"/>
      <c r="DC43" s="645"/>
      <c r="DD43" s="619">
        <v>50000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2455621</v>
      </c>
      <c r="CS44" s="611"/>
      <c r="CT44" s="611"/>
      <c r="CU44" s="611"/>
      <c r="CV44" s="611"/>
      <c r="CW44" s="611"/>
      <c r="CX44" s="611"/>
      <c r="CY44" s="612"/>
      <c r="CZ44" s="615">
        <v>17.2</v>
      </c>
      <c r="DA44" s="616"/>
      <c r="DB44" s="616"/>
      <c r="DC44" s="622"/>
      <c r="DD44" s="619">
        <v>2298706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157763</v>
      </c>
      <c r="CS45" s="643"/>
      <c r="CT45" s="643"/>
      <c r="CU45" s="643"/>
      <c r="CV45" s="643"/>
      <c r="CW45" s="643"/>
      <c r="CX45" s="643"/>
      <c r="CY45" s="644"/>
      <c r="CZ45" s="615">
        <v>1.1000000000000001</v>
      </c>
      <c r="DA45" s="641"/>
      <c r="DB45" s="641"/>
      <c r="DC45" s="645"/>
      <c r="DD45" s="619">
        <v>100212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2277252</v>
      </c>
      <c r="CS46" s="611"/>
      <c r="CT46" s="611"/>
      <c r="CU46" s="611"/>
      <c r="CV46" s="611"/>
      <c r="CW46" s="611"/>
      <c r="CX46" s="611"/>
      <c r="CY46" s="612"/>
      <c r="CZ46" s="615">
        <v>16</v>
      </c>
      <c r="DA46" s="616"/>
      <c r="DB46" s="616"/>
      <c r="DC46" s="622"/>
      <c r="DD46" s="619">
        <v>2179463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14270915</v>
      </c>
      <c r="CS49" s="669"/>
      <c r="CT49" s="669"/>
      <c r="CU49" s="669"/>
      <c r="CV49" s="669"/>
      <c r="CW49" s="669"/>
      <c r="CX49" s="669"/>
      <c r="CY49" s="698"/>
      <c r="CZ49" s="690">
        <v>100</v>
      </c>
      <c r="DA49" s="699"/>
      <c r="DB49" s="699"/>
      <c r="DC49" s="700"/>
      <c r="DD49" s="701">
        <v>12928155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zxcGhzSqLMDga//I5cezac6zEpS8DC2Ru2jBa74wwsI+KIhlzUVFQpiLw0rTv+fv7UiZan+htqWeLSzAaa50Q==" saltValue="ecGa9jMdopRchPSTxHyU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E73" sqref="BE7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14540</v>
      </c>
      <c r="R7" s="740"/>
      <c r="S7" s="740"/>
      <c r="T7" s="740"/>
      <c r="U7" s="740"/>
      <c r="V7" s="740">
        <v>14271</v>
      </c>
      <c r="W7" s="740"/>
      <c r="X7" s="740"/>
      <c r="Y7" s="740"/>
      <c r="Z7" s="740"/>
      <c r="AA7" s="740">
        <v>269</v>
      </c>
      <c r="AB7" s="740"/>
      <c r="AC7" s="740"/>
      <c r="AD7" s="740"/>
      <c r="AE7" s="741"/>
      <c r="AF7" s="742">
        <v>258</v>
      </c>
      <c r="AG7" s="743"/>
      <c r="AH7" s="743"/>
      <c r="AI7" s="743"/>
      <c r="AJ7" s="744"/>
      <c r="AK7" s="745">
        <v>110</v>
      </c>
      <c r="AL7" s="746"/>
      <c r="AM7" s="746"/>
      <c r="AN7" s="746"/>
      <c r="AO7" s="746"/>
      <c r="AP7" s="746">
        <v>1678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561</v>
      </c>
      <c r="BT7" s="734"/>
      <c r="BU7" s="734"/>
      <c r="BV7" s="734"/>
      <c r="BW7" s="734"/>
      <c r="BX7" s="734"/>
      <c r="BY7" s="734"/>
      <c r="BZ7" s="734"/>
      <c r="CA7" s="734"/>
      <c r="CB7" s="734"/>
      <c r="CC7" s="734"/>
      <c r="CD7" s="734"/>
      <c r="CE7" s="734"/>
      <c r="CF7" s="734"/>
      <c r="CG7" s="749"/>
      <c r="CH7" s="730">
        <v>-2</v>
      </c>
      <c r="CI7" s="731"/>
      <c r="CJ7" s="731"/>
      <c r="CK7" s="731"/>
      <c r="CL7" s="732"/>
      <c r="CM7" s="730">
        <v>397</v>
      </c>
      <c r="CN7" s="731"/>
      <c r="CO7" s="731"/>
      <c r="CP7" s="731"/>
      <c r="CQ7" s="732"/>
      <c r="CR7" s="730">
        <v>129</v>
      </c>
      <c r="CS7" s="731"/>
      <c r="CT7" s="731"/>
      <c r="CU7" s="731"/>
      <c r="CV7" s="732"/>
      <c r="CW7" s="730" t="s">
        <v>569</v>
      </c>
      <c r="CX7" s="731"/>
      <c r="CY7" s="731"/>
      <c r="CZ7" s="731"/>
      <c r="DA7" s="732"/>
      <c r="DB7" s="730" t="s">
        <v>569</v>
      </c>
      <c r="DC7" s="731"/>
      <c r="DD7" s="731"/>
      <c r="DE7" s="731"/>
      <c r="DF7" s="732"/>
      <c r="DG7" s="730" t="s">
        <v>569</v>
      </c>
      <c r="DH7" s="731"/>
      <c r="DI7" s="731"/>
      <c r="DJ7" s="731"/>
      <c r="DK7" s="732"/>
      <c r="DL7" s="730" t="s">
        <v>569</v>
      </c>
      <c r="DM7" s="731"/>
      <c r="DN7" s="731"/>
      <c r="DO7" s="731"/>
      <c r="DP7" s="732"/>
      <c r="DQ7" s="730" t="s">
        <v>569</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562</v>
      </c>
      <c r="BT8" s="761"/>
      <c r="BU8" s="761"/>
      <c r="BV8" s="761"/>
      <c r="BW8" s="761"/>
      <c r="BX8" s="761"/>
      <c r="BY8" s="761"/>
      <c r="BZ8" s="761"/>
      <c r="CA8" s="761"/>
      <c r="CB8" s="761"/>
      <c r="CC8" s="761"/>
      <c r="CD8" s="761"/>
      <c r="CE8" s="761"/>
      <c r="CF8" s="761"/>
      <c r="CG8" s="762"/>
      <c r="CH8" s="763">
        <v>0</v>
      </c>
      <c r="CI8" s="764"/>
      <c r="CJ8" s="764"/>
      <c r="CK8" s="764"/>
      <c r="CL8" s="765"/>
      <c r="CM8" s="763">
        <v>50</v>
      </c>
      <c r="CN8" s="764"/>
      <c r="CO8" s="764"/>
      <c r="CP8" s="764"/>
      <c r="CQ8" s="765"/>
      <c r="CR8" s="763">
        <v>50</v>
      </c>
      <c r="CS8" s="764"/>
      <c r="CT8" s="764"/>
      <c r="CU8" s="764"/>
      <c r="CV8" s="765"/>
      <c r="CW8" s="763" t="s">
        <v>569</v>
      </c>
      <c r="CX8" s="764"/>
      <c r="CY8" s="764"/>
      <c r="CZ8" s="764"/>
      <c r="DA8" s="765"/>
      <c r="DB8" s="763" t="s">
        <v>569</v>
      </c>
      <c r="DC8" s="764"/>
      <c r="DD8" s="764"/>
      <c r="DE8" s="764"/>
      <c r="DF8" s="765"/>
      <c r="DG8" s="763" t="s">
        <v>569</v>
      </c>
      <c r="DH8" s="764"/>
      <c r="DI8" s="764"/>
      <c r="DJ8" s="764"/>
      <c r="DK8" s="765"/>
      <c r="DL8" s="763" t="s">
        <v>569</v>
      </c>
      <c r="DM8" s="764"/>
      <c r="DN8" s="764"/>
      <c r="DO8" s="764"/>
      <c r="DP8" s="765"/>
      <c r="DQ8" s="763" t="s">
        <v>569</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563</v>
      </c>
      <c r="BT9" s="761"/>
      <c r="BU9" s="761"/>
      <c r="BV9" s="761"/>
      <c r="BW9" s="761"/>
      <c r="BX9" s="761"/>
      <c r="BY9" s="761"/>
      <c r="BZ9" s="761"/>
      <c r="CA9" s="761"/>
      <c r="CB9" s="761"/>
      <c r="CC9" s="761"/>
      <c r="CD9" s="761"/>
      <c r="CE9" s="761"/>
      <c r="CF9" s="761"/>
      <c r="CG9" s="762"/>
      <c r="CH9" s="763">
        <v>0</v>
      </c>
      <c r="CI9" s="764"/>
      <c r="CJ9" s="764"/>
      <c r="CK9" s="764"/>
      <c r="CL9" s="765"/>
      <c r="CM9" s="763">
        <v>449</v>
      </c>
      <c r="CN9" s="764"/>
      <c r="CO9" s="764"/>
      <c r="CP9" s="764"/>
      <c r="CQ9" s="765"/>
      <c r="CR9" s="763">
        <v>3</v>
      </c>
      <c r="CS9" s="764"/>
      <c r="CT9" s="764"/>
      <c r="CU9" s="764"/>
      <c r="CV9" s="765"/>
      <c r="CW9" s="763" t="s">
        <v>569</v>
      </c>
      <c r="CX9" s="764"/>
      <c r="CY9" s="764"/>
      <c r="CZ9" s="764"/>
      <c r="DA9" s="765"/>
      <c r="DB9" s="763" t="s">
        <v>569</v>
      </c>
      <c r="DC9" s="764"/>
      <c r="DD9" s="764"/>
      <c r="DE9" s="764"/>
      <c r="DF9" s="765"/>
      <c r="DG9" s="763" t="s">
        <v>569</v>
      </c>
      <c r="DH9" s="764"/>
      <c r="DI9" s="764"/>
      <c r="DJ9" s="764"/>
      <c r="DK9" s="765"/>
      <c r="DL9" s="763" t="s">
        <v>569</v>
      </c>
      <c r="DM9" s="764"/>
      <c r="DN9" s="764"/>
      <c r="DO9" s="764"/>
      <c r="DP9" s="765"/>
      <c r="DQ9" s="763" t="s">
        <v>569</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564</v>
      </c>
      <c r="BT10" s="761"/>
      <c r="BU10" s="761"/>
      <c r="BV10" s="761"/>
      <c r="BW10" s="761"/>
      <c r="BX10" s="761"/>
      <c r="BY10" s="761"/>
      <c r="BZ10" s="761"/>
      <c r="CA10" s="761"/>
      <c r="CB10" s="761"/>
      <c r="CC10" s="761"/>
      <c r="CD10" s="761"/>
      <c r="CE10" s="761"/>
      <c r="CF10" s="761"/>
      <c r="CG10" s="762"/>
      <c r="CH10" s="763">
        <v>0</v>
      </c>
      <c r="CI10" s="764"/>
      <c r="CJ10" s="764"/>
      <c r="CK10" s="764"/>
      <c r="CL10" s="765"/>
      <c r="CM10" s="763">
        <v>29</v>
      </c>
      <c r="CN10" s="764"/>
      <c r="CO10" s="764"/>
      <c r="CP10" s="764"/>
      <c r="CQ10" s="765"/>
      <c r="CR10" s="763">
        <v>16</v>
      </c>
      <c r="CS10" s="764"/>
      <c r="CT10" s="764"/>
      <c r="CU10" s="764"/>
      <c r="CV10" s="765"/>
      <c r="CW10" s="763" t="s">
        <v>569</v>
      </c>
      <c r="CX10" s="764"/>
      <c r="CY10" s="764"/>
      <c r="CZ10" s="764"/>
      <c r="DA10" s="765"/>
      <c r="DB10" s="763" t="s">
        <v>569</v>
      </c>
      <c r="DC10" s="764"/>
      <c r="DD10" s="764"/>
      <c r="DE10" s="764"/>
      <c r="DF10" s="765"/>
      <c r="DG10" s="763" t="s">
        <v>569</v>
      </c>
      <c r="DH10" s="764"/>
      <c r="DI10" s="764"/>
      <c r="DJ10" s="764"/>
      <c r="DK10" s="765"/>
      <c r="DL10" s="763" t="s">
        <v>569</v>
      </c>
      <c r="DM10" s="764"/>
      <c r="DN10" s="764"/>
      <c r="DO10" s="764"/>
      <c r="DP10" s="765"/>
      <c r="DQ10" s="763" t="s">
        <v>569</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258</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924</v>
      </c>
      <c r="R28" s="810"/>
      <c r="S28" s="810"/>
      <c r="T28" s="810"/>
      <c r="U28" s="810"/>
      <c r="V28" s="810">
        <v>909</v>
      </c>
      <c r="W28" s="810"/>
      <c r="X28" s="810"/>
      <c r="Y28" s="810"/>
      <c r="Z28" s="810"/>
      <c r="AA28" s="810">
        <v>15</v>
      </c>
      <c r="AB28" s="810"/>
      <c r="AC28" s="810"/>
      <c r="AD28" s="810"/>
      <c r="AE28" s="811"/>
      <c r="AF28" s="812">
        <v>15</v>
      </c>
      <c r="AG28" s="810"/>
      <c r="AH28" s="810"/>
      <c r="AI28" s="810"/>
      <c r="AJ28" s="813"/>
      <c r="AK28" s="814">
        <v>95</v>
      </c>
      <c r="AL28" s="815"/>
      <c r="AM28" s="815"/>
      <c r="AN28" s="815"/>
      <c r="AO28" s="815"/>
      <c r="AP28" s="815" t="s">
        <v>569</v>
      </c>
      <c r="AQ28" s="815"/>
      <c r="AR28" s="815"/>
      <c r="AS28" s="815"/>
      <c r="AT28" s="815"/>
      <c r="AU28" s="815" t="s">
        <v>569</v>
      </c>
      <c r="AV28" s="815"/>
      <c r="AW28" s="815"/>
      <c r="AX28" s="815"/>
      <c r="AY28" s="815"/>
      <c r="AZ28" s="816" t="s">
        <v>569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125</v>
      </c>
      <c r="R29" s="771"/>
      <c r="S29" s="771"/>
      <c r="T29" s="771"/>
      <c r="U29" s="771"/>
      <c r="V29" s="771">
        <v>123</v>
      </c>
      <c r="W29" s="771"/>
      <c r="X29" s="771"/>
      <c r="Y29" s="771"/>
      <c r="Z29" s="771"/>
      <c r="AA29" s="771">
        <v>3</v>
      </c>
      <c r="AB29" s="771"/>
      <c r="AC29" s="771"/>
      <c r="AD29" s="771"/>
      <c r="AE29" s="772"/>
      <c r="AF29" s="773">
        <v>3</v>
      </c>
      <c r="AG29" s="774"/>
      <c r="AH29" s="774"/>
      <c r="AI29" s="774"/>
      <c r="AJ29" s="775"/>
      <c r="AK29" s="821">
        <v>84</v>
      </c>
      <c r="AL29" s="817"/>
      <c r="AM29" s="817"/>
      <c r="AN29" s="817"/>
      <c r="AO29" s="817"/>
      <c r="AP29" s="817" t="s">
        <v>569</v>
      </c>
      <c r="AQ29" s="817"/>
      <c r="AR29" s="817"/>
      <c r="AS29" s="817"/>
      <c r="AT29" s="817"/>
      <c r="AU29" s="817" t="s">
        <v>569</v>
      </c>
      <c r="AV29" s="817"/>
      <c r="AW29" s="817"/>
      <c r="AX29" s="817"/>
      <c r="AY29" s="817"/>
      <c r="AZ29" s="818" t="s">
        <v>569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131</v>
      </c>
      <c r="R30" s="771"/>
      <c r="S30" s="771"/>
      <c r="T30" s="771"/>
      <c r="U30" s="771"/>
      <c r="V30" s="771">
        <v>129</v>
      </c>
      <c r="W30" s="771"/>
      <c r="X30" s="771"/>
      <c r="Y30" s="771"/>
      <c r="Z30" s="771"/>
      <c r="AA30" s="771">
        <v>2</v>
      </c>
      <c r="AB30" s="771"/>
      <c r="AC30" s="771"/>
      <c r="AD30" s="771"/>
      <c r="AE30" s="772"/>
      <c r="AF30" s="773">
        <v>2</v>
      </c>
      <c r="AG30" s="774"/>
      <c r="AH30" s="774"/>
      <c r="AI30" s="774"/>
      <c r="AJ30" s="775"/>
      <c r="AK30" s="821">
        <v>38</v>
      </c>
      <c r="AL30" s="817"/>
      <c r="AM30" s="817"/>
      <c r="AN30" s="817"/>
      <c r="AO30" s="817"/>
      <c r="AP30" s="817" t="s">
        <v>569</v>
      </c>
      <c r="AQ30" s="817"/>
      <c r="AR30" s="817"/>
      <c r="AS30" s="817"/>
      <c r="AT30" s="817"/>
      <c r="AU30" s="817" t="s">
        <v>569</v>
      </c>
      <c r="AV30" s="817"/>
      <c r="AW30" s="817"/>
      <c r="AX30" s="817"/>
      <c r="AY30" s="817"/>
      <c r="AZ30" s="818" t="s">
        <v>569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1149</v>
      </c>
      <c r="R31" s="771"/>
      <c r="S31" s="771"/>
      <c r="T31" s="771"/>
      <c r="U31" s="771"/>
      <c r="V31" s="771">
        <v>1103</v>
      </c>
      <c r="W31" s="771"/>
      <c r="X31" s="771"/>
      <c r="Y31" s="771"/>
      <c r="Z31" s="771"/>
      <c r="AA31" s="771">
        <v>46</v>
      </c>
      <c r="AB31" s="771"/>
      <c r="AC31" s="771"/>
      <c r="AD31" s="771"/>
      <c r="AE31" s="772"/>
      <c r="AF31" s="773">
        <v>46</v>
      </c>
      <c r="AG31" s="774"/>
      <c r="AH31" s="774"/>
      <c r="AI31" s="774"/>
      <c r="AJ31" s="775"/>
      <c r="AK31" s="821">
        <v>212</v>
      </c>
      <c r="AL31" s="817"/>
      <c r="AM31" s="817"/>
      <c r="AN31" s="817"/>
      <c r="AO31" s="817"/>
      <c r="AP31" s="817" t="s">
        <v>569</v>
      </c>
      <c r="AQ31" s="817"/>
      <c r="AR31" s="817"/>
      <c r="AS31" s="817"/>
      <c r="AT31" s="817"/>
      <c r="AU31" s="817" t="s">
        <v>569</v>
      </c>
      <c r="AV31" s="817"/>
      <c r="AW31" s="817"/>
      <c r="AX31" s="817"/>
      <c r="AY31" s="817"/>
      <c r="AZ31" s="818" t="s">
        <v>569</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316</v>
      </c>
      <c r="R32" s="771"/>
      <c r="S32" s="771"/>
      <c r="T32" s="771"/>
      <c r="U32" s="771"/>
      <c r="V32" s="771">
        <v>297</v>
      </c>
      <c r="W32" s="771"/>
      <c r="X32" s="771"/>
      <c r="Y32" s="771"/>
      <c r="Z32" s="771"/>
      <c r="AA32" s="771">
        <v>19</v>
      </c>
      <c r="AB32" s="771"/>
      <c r="AC32" s="771"/>
      <c r="AD32" s="771"/>
      <c r="AE32" s="772"/>
      <c r="AF32" s="773">
        <v>309</v>
      </c>
      <c r="AG32" s="774"/>
      <c r="AH32" s="774"/>
      <c r="AI32" s="774"/>
      <c r="AJ32" s="775"/>
      <c r="AK32" s="821">
        <v>91</v>
      </c>
      <c r="AL32" s="817"/>
      <c r="AM32" s="817"/>
      <c r="AN32" s="817"/>
      <c r="AO32" s="817"/>
      <c r="AP32" s="817">
        <v>194</v>
      </c>
      <c r="AQ32" s="817"/>
      <c r="AR32" s="817"/>
      <c r="AS32" s="817"/>
      <c r="AT32" s="817"/>
      <c r="AU32" s="817">
        <v>61</v>
      </c>
      <c r="AV32" s="817"/>
      <c r="AW32" s="817"/>
      <c r="AX32" s="817"/>
      <c r="AY32" s="817"/>
      <c r="AZ32" s="818" t="s">
        <v>569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80</v>
      </c>
      <c r="R33" s="771"/>
      <c r="S33" s="771"/>
      <c r="T33" s="771"/>
      <c r="U33" s="771"/>
      <c r="V33" s="771">
        <v>78</v>
      </c>
      <c r="W33" s="771"/>
      <c r="X33" s="771"/>
      <c r="Y33" s="771"/>
      <c r="Z33" s="771"/>
      <c r="AA33" s="771">
        <v>2</v>
      </c>
      <c r="AB33" s="771"/>
      <c r="AC33" s="771"/>
      <c r="AD33" s="771"/>
      <c r="AE33" s="772"/>
      <c r="AF33" s="773">
        <v>44</v>
      </c>
      <c r="AG33" s="774"/>
      <c r="AH33" s="774"/>
      <c r="AI33" s="774"/>
      <c r="AJ33" s="775"/>
      <c r="AK33" s="821">
        <v>76</v>
      </c>
      <c r="AL33" s="817"/>
      <c r="AM33" s="817"/>
      <c r="AN33" s="817"/>
      <c r="AO33" s="817"/>
      <c r="AP33" s="817">
        <v>115</v>
      </c>
      <c r="AQ33" s="817"/>
      <c r="AR33" s="817"/>
      <c r="AS33" s="817"/>
      <c r="AT33" s="817"/>
      <c r="AU33" s="817">
        <v>74</v>
      </c>
      <c r="AV33" s="817"/>
      <c r="AW33" s="817"/>
      <c r="AX33" s="817"/>
      <c r="AY33" s="817"/>
      <c r="AZ33" s="818" t="s">
        <v>569</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653</v>
      </c>
      <c r="R34" s="771"/>
      <c r="S34" s="771"/>
      <c r="T34" s="771"/>
      <c r="U34" s="771"/>
      <c r="V34" s="771">
        <v>649</v>
      </c>
      <c r="W34" s="771"/>
      <c r="X34" s="771"/>
      <c r="Y34" s="771"/>
      <c r="Z34" s="771"/>
      <c r="AA34" s="771">
        <v>5</v>
      </c>
      <c r="AB34" s="771"/>
      <c r="AC34" s="771"/>
      <c r="AD34" s="771"/>
      <c r="AE34" s="772"/>
      <c r="AF34" s="773">
        <v>298</v>
      </c>
      <c r="AG34" s="774"/>
      <c r="AH34" s="774"/>
      <c r="AI34" s="774"/>
      <c r="AJ34" s="775"/>
      <c r="AK34" s="821">
        <v>581</v>
      </c>
      <c r="AL34" s="817"/>
      <c r="AM34" s="817"/>
      <c r="AN34" s="817"/>
      <c r="AO34" s="817"/>
      <c r="AP34" s="817">
        <v>3841</v>
      </c>
      <c r="AQ34" s="817"/>
      <c r="AR34" s="817"/>
      <c r="AS34" s="817"/>
      <c r="AT34" s="817"/>
      <c r="AU34" s="817">
        <v>2693</v>
      </c>
      <c r="AV34" s="817"/>
      <c r="AW34" s="817"/>
      <c r="AX34" s="817"/>
      <c r="AY34" s="817"/>
      <c r="AZ34" s="818" t="s">
        <v>569</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396</v>
      </c>
      <c r="C35" s="768"/>
      <c r="D35" s="768"/>
      <c r="E35" s="768"/>
      <c r="F35" s="768"/>
      <c r="G35" s="768"/>
      <c r="H35" s="768"/>
      <c r="I35" s="768"/>
      <c r="J35" s="768"/>
      <c r="K35" s="768"/>
      <c r="L35" s="768"/>
      <c r="M35" s="768"/>
      <c r="N35" s="768"/>
      <c r="O35" s="768"/>
      <c r="P35" s="769"/>
      <c r="Q35" s="770">
        <v>15</v>
      </c>
      <c r="R35" s="771"/>
      <c r="S35" s="771"/>
      <c r="T35" s="771"/>
      <c r="U35" s="771"/>
      <c r="V35" s="771">
        <v>22</v>
      </c>
      <c r="W35" s="771"/>
      <c r="X35" s="771"/>
      <c r="Y35" s="771"/>
      <c r="Z35" s="771"/>
      <c r="AA35" s="771">
        <v>-7</v>
      </c>
      <c r="AB35" s="771"/>
      <c r="AC35" s="771"/>
      <c r="AD35" s="771"/>
      <c r="AE35" s="772"/>
      <c r="AF35" s="773">
        <v>15</v>
      </c>
      <c r="AG35" s="774"/>
      <c r="AH35" s="774"/>
      <c r="AI35" s="774"/>
      <c r="AJ35" s="775"/>
      <c r="AK35" s="821" t="s">
        <v>569</v>
      </c>
      <c r="AL35" s="817"/>
      <c r="AM35" s="817"/>
      <c r="AN35" s="817"/>
      <c r="AO35" s="817"/>
      <c r="AP35" s="817" t="s">
        <v>569</v>
      </c>
      <c r="AQ35" s="817"/>
      <c r="AR35" s="817"/>
      <c r="AS35" s="817"/>
      <c r="AT35" s="817"/>
      <c r="AU35" s="817" t="s">
        <v>569</v>
      </c>
      <c r="AV35" s="817"/>
      <c r="AW35" s="817"/>
      <c r="AX35" s="817"/>
      <c r="AY35" s="817"/>
      <c r="AZ35" s="818" t="s">
        <v>569</v>
      </c>
      <c r="BA35" s="818"/>
      <c r="BB35" s="818"/>
      <c r="BC35" s="818"/>
      <c r="BD35" s="818"/>
      <c r="BE35" s="819" t="s">
        <v>393</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hidden="1"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hidden="1"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hidden="1"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hidden="1"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hidden="1"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hidden="1"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hidden="1"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hidden="1"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hidden="1"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hidden="1"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hidden="1"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hidden="1"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hidden="1"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hidden="1"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hidden="1"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hidden="1"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hidden="1"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hidden="1"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hidden="1"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hidden="1"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hidden="1"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hidden="1"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hidden="1"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hidden="1"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732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552</v>
      </c>
      <c r="C68" s="857"/>
      <c r="D68" s="857"/>
      <c r="E68" s="857"/>
      <c r="F68" s="857"/>
      <c r="G68" s="857"/>
      <c r="H68" s="857"/>
      <c r="I68" s="857"/>
      <c r="J68" s="857"/>
      <c r="K68" s="857"/>
      <c r="L68" s="857"/>
      <c r="M68" s="857"/>
      <c r="N68" s="857"/>
      <c r="O68" s="857"/>
      <c r="P68" s="858"/>
      <c r="Q68" s="859">
        <v>2995</v>
      </c>
      <c r="R68" s="853"/>
      <c r="S68" s="853"/>
      <c r="T68" s="853"/>
      <c r="U68" s="853"/>
      <c r="V68" s="853">
        <v>2938</v>
      </c>
      <c r="W68" s="853"/>
      <c r="X68" s="853"/>
      <c r="Y68" s="853"/>
      <c r="Z68" s="853"/>
      <c r="AA68" s="853">
        <v>57</v>
      </c>
      <c r="AB68" s="853"/>
      <c r="AC68" s="853"/>
      <c r="AD68" s="853"/>
      <c r="AE68" s="853"/>
      <c r="AF68" s="853">
        <v>57</v>
      </c>
      <c r="AG68" s="853"/>
      <c r="AH68" s="853"/>
      <c r="AI68" s="853"/>
      <c r="AJ68" s="853"/>
      <c r="AK68" s="853">
        <v>0</v>
      </c>
      <c r="AL68" s="853"/>
      <c r="AM68" s="853"/>
      <c r="AN68" s="853"/>
      <c r="AO68" s="853"/>
      <c r="AP68" s="853">
        <v>49</v>
      </c>
      <c r="AQ68" s="853"/>
      <c r="AR68" s="853"/>
      <c r="AS68" s="853"/>
      <c r="AT68" s="853"/>
      <c r="AU68" s="853">
        <v>21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553</v>
      </c>
      <c r="C69" s="861"/>
      <c r="D69" s="861"/>
      <c r="E69" s="861"/>
      <c r="F69" s="861"/>
      <c r="G69" s="861"/>
      <c r="H69" s="861"/>
      <c r="I69" s="861"/>
      <c r="J69" s="861"/>
      <c r="K69" s="861"/>
      <c r="L69" s="861"/>
      <c r="M69" s="861"/>
      <c r="N69" s="861"/>
      <c r="O69" s="861"/>
      <c r="P69" s="862"/>
      <c r="Q69" s="863">
        <v>2913</v>
      </c>
      <c r="R69" s="817"/>
      <c r="S69" s="817"/>
      <c r="T69" s="817"/>
      <c r="U69" s="817"/>
      <c r="V69" s="817">
        <v>2947</v>
      </c>
      <c r="W69" s="817"/>
      <c r="X69" s="817"/>
      <c r="Y69" s="817"/>
      <c r="Z69" s="817"/>
      <c r="AA69" s="817">
        <v>-34</v>
      </c>
      <c r="AB69" s="817"/>
      <c r="AC69" s="817"/>
      <c r="AD69" s="817"/>
      <c r="AE69" s="817"/>
      <c r="AF69" s="817">
        <v>321</v>
      </c>
      <c r="AG69" s="817"/>
      <c r="AH69" s="817"/>
      <c r="AI69" s="817"/>
      <c r="AJ69" s="817"/>
      <c r="AK69" s="817">
        <v>507</v>
      </c>
      <c r="AL69" s="817"/>
      <c r="AM69" s="817"/>
      <c r="AN69" s="817"/>
      <c r="AO69" s="817"/>
      <c r="AP69" s="817">
        <v>602</v>
      </c>
      <c r="AQ69" s="817"/>
      <c r="AR69" s="817"/>
      <c r="AS69" s="817"/>
      <c r="AT69" s="817"/>
      <c r="AU69" s="817">
        <v>49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554</v>
      </c>
      <c r="C70" s="861"/>
      <c r="D70" s="861"/>
      <c r="E70" s="861"/>
      <c r="F70" s="861"/>
      <c r="G70" s="861"/>
      <c r="H70" s="861"/>
      <c r="I70" s="861"/>
      <c r="J70" s="861"/>
      <c r="K70" s="861"/>
      <c r="L70" s="861"/>
      <c r="M70" s="861"/>
      <c r="N70" s="861"/>
      <c r="O70" s="861"/>
      <c r="P70" s="862"/>
      <c r="Q70" s="863">
        <v>801</v>
      </c>
      <c r="R70" s="817"/>
      <c r="S70" s="817"/>
      <c r="T70" s="817"/>
      <c r="U70" s="817"/>
      <c r="V70" s="817">
        <v>772</v>
      </c>
      <c r="W70" s="817"/>
      <c r="X70" s="817"/>
      <c r="Y70" s="817"/>
      <c r="Z70" s="817"/>
      <c r="AA70" s="817">
        <v>30</v>
      </c>
      <c r="AB70" s="817"/>
      <c r="AC70" s="817"/>
      <c r="AD70" s="817"/>
      <c r="AE70" s="817"/>
      <c r="AF70" s="817">
        <v>30</v>
      </c>
      <c r="AG70" s="817"/>
      <c r="AH70" s="817"/>
      <c r="AI70" s="817"/>
      <c r="AJ70" s="817"/>
      <c r="AK70" s="817">
        <v>35</v>
      </c>
      <c r="AL70" s="817"/>
      <c r="AM70" s="817"/>
      <c r="AN70" s="817"/>
      <c r="AO70" s="817"/>
      <c r="AP70" s="817">
        <v>577</v>
      </c>
      <c r="AQ70" s="817"/>
      <c r="AR70" s="817"/>
      <c r="AS70" s="817"/>
      <c r="AT70" s="817"/>
      <c r="AU70" s="817">
        <v>39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555</v>
      </c>
      <c r="C71" s="861"/>
      <c r="D71" s="861"/>
      <c r="E71" s="861"/>
      <c r="F71" s="861"/>
      <c r="G71" s="861"/>
      <c r="H71" s="861"/>
      <c r="I71" s="861"/>
      <c r="J71" s="861"/>
      <c r="K71" s="861"/>
      <c r="L71" s="861"/>
      <c r="M71" s="861"/>
      <c r="N71" s="861"/>
      <c r="O71" s="861"/>
      <c r="P71" s="862"/>
      <c r="Q71" s="863">
        <v>6824</v>
      </c>
      <c r="R71" s="817"/>
      <c r="S71" s="817"/>
      <c r="T71" s="817"/>
      <c r="U71" s="817"/>
      <c r="V71" s="817">
        <v>6732</v>
      </c>
      <c r="W71" s="817"/>
      <c r="X71" s="817"/>
      <c r="Y71" s="817"/>
      <c r="Z71" s="817"/>
      <c r="AA71" s="817">
        <v>93</v>
      </c>
      <c r="AB71" s="817"/>
      <c r="AC71" s="817"/>
      <c r="AD71" s="817"/>
      <c r="AE71" s="817"/>
      <c r="AF71" s="817">
        <v>71</v>
      </c>
      <c r="AG71" s="817"/>
      <c r="AH71" s="817"/>
      <c r="AI71" s="817"/>
      <c r="AJ71" s="817"/>
      <c r="AK71" s="817">
        <v>931</v>
      </c>
      <c r="AL71" s="817"/>
      <c r="AM71" s="817"/>
      <c r="AN71" s="817"/>
      <c r="AO71" s="817"/>
      <c r="AP71" s="817">
        <v>5973</v>
      </c>
      <c r="AQ71" s="817"/>
      <c r="AR71" s="817"/>
      <c r="AS71" s="817"/>
      <c r="AT71" s="817"/>
      <c r="AU71" s="817" t="s">
        <v>569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556</v>
      </c>
      <c r="C72" s="861"/>
      <c r="D72" s="861"/>
      <c r="E72" s="861"/>
      <c r="F72" s="861"/>
      <c r="G72" s="861"/>
      <c r="H72" s="861"/>
      <c r="I72" s="861"/>
      <c r="J72" s="861"/>
      <c r="K72" s="861"/>
      <c r="L72" s="861"/>
      <c r="M72" s="861"/>
      <c r="N72" s="861"/>
      <c r="O72" s="861"/>
      <c r="P72" s="862"/>
      <c r="Q72" s="863">
        <v>827</v>
      </c>
      <c r="R72" s="817"/>
      <c r="S72" s="817"/>
      <c r="T72" s="817"/>
      <c r="U72" s="817"/>
      <c r="V72" s="817">
        <v>804</v>
      </c>
      <c r="W72" s="817"/>
      <c r="X72" s="817"/>
      <c r="Y72" s="817"/>
      <c r="Z72" s="817"/>
      <c r="AA72" s="817">
        <v>23</v>
      </c>
      <c r="AB72" s="817"/>
      <c r="AC72" s="817"/>
      <c r="AD72" s="817"/>
      <c r="AE72" s="817"/>
      <c r="AF72" s="817">
        <v>23</v>
      </c>
      <c r="AG72" s="817"/>
      <c r="AH72" s="817"/>
      <c r="AI72" s="817"/>
      <c r="AJ72" s="817"/>
      <c r="AK72" s="817">
        <v>31</v>
      </c>
      <c r="AL72" s="817"/>
      <c r="AM72" s="817"/>
      <c r="AN72" s="817"/>
      <c r="AO72" s="817"/>
      <c r="AP72" s="817" t="s">
        <v>569</v>
      </c>
      <c r="AQ72" s="817"/>
      <c r="AR72" s="817"/>
      <c r="AS72" s="817"/>
      <c r="AT72" s="817"/>
      <c r="AU72" s="817" t="s">
        <v>569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557</v>
      </c>
      <c r="C73" s="861"/>
      <c r="D73" s="861"/>
      <c r="E73" s="861"/>
      <c r="F73" s="861"/>
      <c r="G73" s="861"/>
      <c r="H73" s="861"/>
      <c r="I73" s="861"/>
      <c r="J73" s="861"/>
      <c r="K73" s="861"/>
      <c r="L73" s="861"/>
      <c r="M73" s="861"/>
      <c r="N73" s="861"/>
      <c r="O73" s="861"/>
      <c r="P73" s="862"/>
      <c r="Q73" s="863">
        <v>6810</v>
      </c>
      <c r="R73" s="817"/>
      <c r="S73" s="817"/>
      <c r="T73" s="817"/>
      <c r="U73" s="817"/>
      <c r="V73" s="817">
        <v>6346</v>
      </c>
      <c r="W73" s="817"/>
      <c r="X73" s="817"/>
      <c r="Y73" s="817"/>
      <c r="Z73" s="817"/>
      <c r="AA73" s="817">
        <v>464</v>
      </c>
      <c r="AB73" s="817"/>
      <c r="AC73" s="817"/>
      <c r="AD73" s="817"/>
      <c r="AE73" s="817"/>
      <c r="AF73" s="817">
        <v>464</v>
      </c>
      <c r="AG73" s="817"/>
      <c r="AH73" s="817"/>
      <c r="AI73" s="817"/>
      <c r="AJ73" s="817"/>
      <c r="AK73" s="817">
        <v>800</v>
      </c>
      <c r="AL73" s="817"/>
      <c r="AM73" s="817"/>
      <c r="AN73" s="817"/>
      <c r="AO73" s="817"/>
      <c r="AP73" s="817" t="s">
        <v>569</v>
      </c>
      <c r="AQ73" s="817"/>
      <c r="AR73" s="817"/>
      <c r="AS73" s="817"/>
      <c r="AT73" s="817"/>
      <c r="AU73" s="817" t="s">
        <v>569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558</v>
      </c>
      <c r="C74" s="861"/>
      <c r="D74" s="861"/>
      <c r="E74" s="861"/>
      <c r="F74" s="861"/>
      <c r="G74" s="861"/>
      <c r="H74" s="861"/>
      <c r="I74" s="861"/>
      <c r="J74" s="861"/>
      <c r="K74" s="861"/>
      <c r="L74" s="861"/>
      <c r="M74" s="861"/>
      <c r="N74" s="861"/>
      <c r="O74" s="861"/>
      <c r="P74" s="862"/>
      <c r="Q74" s="863">
        <v>731</v>
      </c>
      <c r="R74" s="817"/>
      <c r="S74" s="817"/>
      <c r="T74" s="817"/>
      <c r="U74" s="817"/>
      <c r="V74" s="817">
        <v>678</v>
      </c>
      <c r="W74" s="817"/>
      <c r="X74" s="817"/>
      <c r="Y74" s="817"/>
      <c r="Z74" s="817"/>
      <c r="AA74" s="817">
        <v>52</v>
      </c>
      <c r="AB74" s="817"/>
      <c r="AC74" s="817"/>
      <c r="AD74" s="817"/>
      <c r="AE74" s="817"/>
      <c r="AF74" s="817">
        <v>52</v>
      </c>
      <c r="AG74" s="817"/>
      <c r="AH74" s="817"/>
      <c r="AI74" s="817"/>
      <c r="AJ74" s="817"/>
      <c r="AK74" s="817">
        <v>12</v>
      </c>
      <c r="AL74" s="817"/>
      <c r="AM74" s="817"/>
      <c r="AN74" s="817"/>
      <c r="AO74" s="817"/>
      <c r="AP74" s="817" t="s">
        <v>569</v>
      </c>
      <c r="AQ74" s="817"/>
      <c r="AR74" s="817"/>
      <c r="AS74" s="817"/>
      <c r="AT74" s="817"/>
      <c r="AU74" s="817" t="s">
        <v>569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559</v>
      </c>
      <c r="C75" s="861"/>
      <c r="D75" s="861"/>
      <c r="E75" s="861"/>
      <c r="F75" s="861"/>
      <c r="G75" s="861"/>
      <c r="H75" s="861"/>
      <c r="I75" s="861"/>
      <c r="J75" s="861"/>
      <c r="K75" s="861"/>
      <c r="L75" s="861"/>
      <c r="M75" s="861"/>
      <c r="N75" s="861"/>
      <c r="O75" s="861"/>
      <c r="P75" s="862"/>
      <c r="Q75" s="864">
        <v>179788</v>
      </c>
      <c r="R75" s="865"/>
      <c r="S75" s="865"/>
      <c r="T75" s="865"/>
      <c r="U75" s="821"/>
      <c r="V75" s="866">
        <v>174350</v>
      </c>
      <c r="W75" s="865"/>
      <c r="X75" s="865"/>
      <c r="Y75" s="865"/>
      <c r="Z75" s="821"/>
      <c r="AA75" s="866">
        <v>5437</v>
      </c>
      <c r="AB75" s="865"/>
      <c r="AC75" s="865"/>
      <c r="AD75" s="865"/>
      <c r="AE75" s="821"/>
      <c r="AF75" s="866">
        <v>5433</v>
      </c>
      <c r="AG75" s="865"/>
      <c r="AH75" s="865"/>
      <c r="AI75" s="865"/>
      <c r="AJ75" s="821"/>
      <c r="AK75" s="866">
        <v>2748</v>
      </c>
      <c r="AL75" s="865"/>
      <c r="AM75" s="865"/>
      <c r="AN75" s="865"/>
      <c r="AO75" s="821"/>
      <c r="AP75" s="866" t="s">
        <v>569</v>
      </c>
      <c r="AQ75" s="865"/>
      <c r="AR75" s="865"/>
      <c r="AS75" s="865"/>
      <c r="AT75" s="821"/>
      <c r="AU75" s="866" t="s">
        <v>569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560</v>
      </c>
      <c r="C76" s="861"/>
      <c r="D76" s="861"/>
      <c r="E76" s="861"/>
      <c r="F76" s="861"/>
      <c r="G76" s="861"/>
      <c r="H76" s="861"/>
      <c r="I76" s="861"/>
      <c r="J76" s="861"/>
      <c r="K76" s="861"/>
      <c r="L76" s="861"/>
      <c r="M76" s="861"/>
      <c r="N76" s="861"/>
      <c r="O76" s="861"/>
      <c r="P76" s="862"/>
      <c r="Q76" s="864">
        <v>113</v>
      </c>
      <c r="R76" s="865"/>
      <c r="S76" s="865"/>
      <c r="T76" s="865"/>
      <c r="U76" s="821"/>
      <c r="V76" s="866">
        <v>113</v>
      </c>
      <c r="W76" s="865"/>
      <c r="X76" s="865"/>
      <c r="Y76" s="865"/>
      <c r="Z76" s="821"/>
      <c r="AA76" s="866">
        <v>0</v>
      </c>
      <c r="AB76" s="865"/>
      <c r="AC76" s="865"/>
      <c r="AD76" s="865"/>
      <c r="AE76" s="821"/>
      <c r="AF76" s="866">
        <v>0</v>
      </c>
      <c r="AG76" s="865"/>
      <c r="AH76" s="865"/>
      <c r="AI76" s="865"/>
      <c r="AJ76" s="821"/>
      <c r="AK76" s="866">
        <v>3</v>
      </c>
      <c r="AL76" s="865"/>
      <c r="AM76" s="865"/>
      <c r="AN76" s="865"/>
      <c r="AO76" s="821"/>
      <c r="AP76" s="866" t="s">
        <v>569</v>
      </c>
      <c r="AQ76" s="865"/>
      <c r="AR76" s="865"/>
      <c r="AS76" s="865"/>
      <c r="AT76" s="821"/>
      <c r="AU76" s="866" t="s">
        <v>569</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402836</v>
      </c>
      <c r="AB110" s="887"/>
      <c r="AC110" s="887"/>
      <c r="AD110" s="887"/>
      <c r="AE110" s="888"/>
      <c r="AF110" s="889">
        <v>330111</v>
      </c>
      <c r="AG110" s="887"/>
      <c r="AH110" s="887"/>
      <c r="AI110" s="887"/>
      <c r="AJ110" s="888"/>
      <c r="AK110" s="889">
        <v>314351</v>
      </c>
      <c r="AL110" s="887"/>
      <c r="AM110" s="887"/>
      <c r="AN110" s="887"/>
      <c r="AO110" s="888"/>
      <c r="AP110" s="890">
        <v>3.5</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2270200</v>
      </c>
      <c r="BR110" s="918"/>
      <c r="BS110" s="918"/>
      <c r="BT110" s="918"/>
      <c r="BU110" s="918"/>
      <c r="BV110" s="918">
        <v>1968349</v>
      </c>
      <c r="BW110" s="918"/>
      <c r="BX110" s="918"/>
      <c r="BY110" s="918"/>
      <c r="BZ110" s="918"/>
      <c r="CA110" s="918">
        <v>1678406</v>
      </c>
      <c r="CB110" s="918"/>
      <c r="CC110" s="918"/>
      <c r="CD110" s="918"/>
      <c r="CE110" s="918"/>
      <c r="CF110" s="931">
        <v>18.8</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3461248</v>
      </c>
      <c r="BR112" s="913"/>
      <c r="BS112" s="913"/>
      <c r="BT112" s="913"/>
      <c r="BU112" s="913"/>
      <c r="BV112" s="913">
        <v>3034831</v>
      </c>
      <c r="BW112" s="913"/>
      <c r="BX112" s="913"/>
      <c r="BY112" s="913"/>
      <c r="BZ112" s="913"/>
      <c r="CA112" s="913">
        <v>2827392</v>
      </c>
      <c r="CB112" s="913"/>
      <c r="CC112" s="913"/>
      <c r="CD112" s="913"/>
      <c r="CE112" s="913"/>
      <c r="CF112" s="907">
        <v>31.6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311758</v>
      </c>
      <c r="AB113" s="925"/>
      <c r="AC113" s="925"/>
      <c r="AD113" s="925"/>
      <c r="AE113" s="926"/>
      <c r="AF113" s="927">
        <v>313881</v>
      </c>
      <c r="AG113" s="925"/>
      <c r="AH113" s="925"/>
      <c r="AI113" s="925"/>
      <c r="AJ113" s="926"/>
      <c r="AK113" s="927">
        <v>378766</v>
      </c>
      <c r="AL113" s="925"/>
      <c r="AM113" s="925"/>
      <c r="AN113" s="925"/>
      <c r="AO113" s="926"/>
      <c r="AP113" s="928">
        <v>4.2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89024</v>
      </c>
      <c r="BR113" s="913"/>
      <c r="BS113" s="913"/>
      <c r="BT113" s="913"/>
      <c r="BU113" s="913"/>
      <c r="BV113" s="913">
        <v>89564</v>
      </c>
      <c r="BW113" s="913"/>
      <c r="BX113" s="913"/>
      <c r="BY113" s="913"/>
      <c r="BZ113" s="913"/>
      <c r="CA113" s="913">
        <v>108820</v>
      </c>
      <c r="CB113" s="913"/>
      <c r="CC113" s="913"/>
      <c r="CD113" s="913"/>
      <c r="CE113" s="913"/>
      <c r="CF113" s="907">
        <v>1.2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17955</v>
      </c>
      <c r="AB114" s="946"/>
      <c r="AC114" s="946"/>
      <c r="AD114" s="946"/>
      <c r="AE114" s="947"/>
      <c r="AF114" s="948">
        <v>10955</v>
      </c>
      <c r="AG114" s="946"/>
      <c r="AH114" s="946"/>
      <c r="AI114" s="946"/>
      <c r="AJ114" s="947"/>
      <c r="AK114" s="948">
        <v>12687</v>
      </c>
      <c r="AL114" s="946"/>
      <c r="AM114" s="946"/>
      <c r="AN114" s="946"/>
      <c r="AO114" s="947"/>
      <c r="AP114" s="949">
        <v>0.1</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962193</v>
      </c>
      <c r="BR114" s="913"/>
      <c r="BS114" s="913"/>
      <c r="BT114" s="913"/>
      <c r="BU114" s="913"/>
      <c r="BV114" s="913">
        <v>976597</v>
      </c>
      <c r="BW114" s="913"/>
      <c r="BX114" s="913"/>
      <c r="BY114" s="913"/>
      <c r="BZ114" s="913"/>
      <c r="CA114" s="913">
        <v>996596</v>
      </c>
      <c r="CB114" s="913"/>
      <c r="CC114" s="913"/>
      <c r="CD114" s="913"/>
      <c r="CE114" s="913"/>
      <c r="CF114" s="907">
        <v>11.1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686</v>
      </c>
      <c r="AB115" s="925"/>
      <c r="AC115" s="925"/>
      <c r="AD115" s="925"/>
      <c r="AE115" s="926"/>
      <c r="AF115" s="927">
        <v>294</v>
      </c>
      <c r="AG115" s="925"/>
      <c r="AH115" s="925"/>
      <c r="AI115" s="925"/>
      <c r="AJ115" s="926"/>
      <c r="AK115" s="927">
        <v>216</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62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733297</v>
      </c>
      <c r="AB117" s="966"/>
      <c r="AC117" s="966"/>
      <c r="AD117" s="966"/>
      <c r="AE117" s="967"/>
      <c r="AF117" s="968">
        <v>655241</v>
      </c>
      <c r="AG117" s="966"/>
      <c r="AH117" s="966"/>
      <c r="AI117" s="966"/>
      <c r="AJ117" s="967"/>
      <c r="AK117" s="968">
        <v>706020</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6782665</v>
      </c>
      <c r="BR119" s="987"/>
      <c r="BS119" s="987"/>
      <c r="BT119" s="987"/>
      <c r="BU119" s="987"/>
      <c r="BV119" s="987">
        <v>6069341</v>
      </c>
      <c r="BW119" s="987"/>
      <c r="BX119" s="987"/>
      <c r="BY119" s="987"/>
      <c r="BZ119" s="987"/>
      <c r="CA119" s="987">
        <v>5611214</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9170544</v>
      </c>
      <c r="BR120" s="918"/>
      <c r="BS120" s="918"/>
      <c r="BT120" s="918"/>
      <c r="BU120" s="918"/>
      <c r="BV120" s="918">
        <v>8573580</v>
      </c>
      <c r="BW120" s="918"/>
      <c r="BX120" s="918"/>
      <c r="BY120" s="918"/>
      <c r="BZ120" s="918"/>
      <c r="CA120" s="918">
        <v>8060578</v>
      </c>
      <c r="CB120" s="918"/>
      <c r="CC120" s="918"/>
      <c r="CD120" s="918"/>
      <c r="CE120" s="918"/>
      <c r="CF120" s="931">
        <v>90.1</v>
      </c>
      <c r="CG120" s="932"/>
      <c r="CH120" s="932"/>
      <c r="CI120" s="932"/>
      <c r="CJ120" s="932"/>
      <c r="CK120" s="993" t="s">
        <v>447</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3335387</v>
      </c>
      <c r="DH120" s="918"/>
      <c r="DI120" s="918"/>
      <c r="DJ120" s="918"/>
      <c r="DK120" s="918"/>
      <c r="DL120" s="918">
        <v>2934833</v>
      </c>
      <c r="DM120" s="918"/>
      <c r="DN120" s="918"/>
      <c r="DO120" s="918"/>
      <c r="DP120" s="918"/>
      <c r="DQ120" s="918">
        <v>2692588</v>
      </c>
      <c r="DR120" s="918"/>
      <c r="DS120" s="918"/>
      <c r="DT120" s="918"/>
      <c r="DU120" s="918"/>
      <c r="DV120" s="919">
        <v>30.1</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99946</v>
      </c>
      <c r="BR121" s="913"/>
      <c r="BS121" s="913"/>
      <c r="BT121" s="913"/>
      <c r="BU121" s="913"/>
      <c r="BV121" s="913">
        <v>101539</v>
      </c>
      <c r="BW121" s="913"/>
      <c r="BX121" s="913"/>
      <c r="BY121" s="913"/>
      <c r="BZ121" s="913"/>
      <c r="CA121" s="913">
        <v>94868</v>
      </c>
      <c r="CB121" s="913"/>
      <c r="CC121" s="913"/>
      <c r="CD121" s="913"/>
      <c r="CE121" s="913"/>
      <c r="CF121" s="907">
        <v>1.1000000000000001</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125861</v>
      </c>
      <c r="DH121" s="913"/>
      <c r="DI121" s="913"/>
      <c r="DJ121" s="913"/>
      <c r="DK121" s="913"/>
      <c r="DL121" s="913">
        <v>99466</v>
      </c>
      <c r="DM121" s="913"/>
      <c r="DN121" s="913"/>
      <c r="DO121" s="913"/>
      <c r="DP121" s="913"/>
      <c r="DQ121" s="913">
        <v>73844</v>
      </c>
      <c r="DR121" s="913"/>
      <c r="DS121" s="913"/>
      <c r="DT121" s="913"/>
      <c r="DU121" s="913"/>
      <c r="DV121" s="914">
        <v>0.8</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3007992</v>
      </c>
      <c r="BR122" s="987"/>
      <c r="BS122" s="987"/>
      <c r="BT122" s="987"/>
      <c r="BU122" s="987"/>
      <c r="BV122" s="987">
        <v>2681674</v>
      </c>
      <c r="BW122" s="987"/>
      <c r="BX122" s="987"/>
      <c r="BY122" s="987"/>
      <c r="BZ122" s="987"/>
      <c r="CA122" s="987">
        <v>2397321</v>
      </c>
      <c r="CB122" s="987"/>
      <c r="CC122" s="987"/>
      <c r="CD122" s="987"/>
      <c r="CE122" s="987"/>
      <c r="CF122" s="1004">
        <v>26.8</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532</v>
      </c>
      <c r="DM122" s="913"/>
      <c r="DN122" s="913"/>
      <c r="DO122" s="913"/>
      <c r="DP122" s="913"/>
      <c r="DQ122" s="913">
        <v>60960</v>
      </c>
      <c r="DR122" s="913"/>
      <c r="DS122" s="913"/>
      <c r="DT122" s="913"/>
      <c r="DU122" s="913"/>
      <c r="DV122" s="914">
        <v>0.7</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12278482</v>
      </c>
      <c r="BR123" s="1051"/>
      <c r="BS123" s="1051"/>
      <c r="BT123" s="1051"/>
      <c r="BU123" s="1051"/>
      <c r="BV123" s="1051">
        <v>11356793</v>
      </c>
      <c r="BW123" s="1051"/>
      <c r="BX123" s="1051"/>
      <c r="BY123" s="1051"/>
      <c r="BZ123" s="1051"/>
      <c r="CA123" s="1051">
        <v>10552767</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686</v>
      </c>
      <c r="AB127" s="946"/>
      <c r="AC127" s="946"/>
      <c r="AD127" s="946"/>
      <c r="AE127" s="947"/>
      <c r="AF127" s="948">
        <v>294</v>
      </c>
      <c r="AG127" s="946"/>
      <c r="AH127" s="946"/>
      <c r="AI127" s="946"/>
      <c r="AJ127" s="947"/>
      <c r="AK127" s="948">
        <v>216</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58436</v>
      </c>
      <c r="AB128" s="1033"/>
      <c r="AC128" s="1033"/>
      <c r="AD128" s="1033"/>
      <c r="AE128" s="1034"/>
      <c r="AF128" s="1035">
        <v>37003</v>
      </c>
      <c r="AG128" s="1033"/>
      <c r="AH128" s="1033"/>
      <c r="AI128" s="1033"/>
      <c r="AJ128" s="1034"/>
      <c r="AK128" s="1035">
        <v>34272</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13.46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8401948</v>
      </c>
      <c r="AB129" s="946"/>
      <c r="AC129" s="946"/>
      <c r="AD129" s="946"/>
      <c r="AE129" s="947"/>
      <c r="AF129" s="948">
        <v>8379777</v>
      </c>
      <c r="AG129" s="946"/>
      <c r="AH129" s="946"/>
      <c r="AI129" s="946"/>
      <c r="AJ129" s="947"/>
      <c r="AK129" s="948">
        <v>9310808</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18.46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416107</v>
      </c>
      <c r="AB130" s="946"/>
      <c r="AC130" s="946"/>
      <c r="AD130" s="946"/>
      <c r="AE130" s="947"/>
      <c r="AF130" s="948">
        <v>381133</v>
      </c>
      <c r="AG130" s="946"/>
      <c r="AH130" s="946"/>
      <c r="AI130" s="946"/>
      <c r="AJ130" s="947"/>
      <c r="AK130" s="948">
        <v>365012</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3.2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7985841</v>
      </c>
      <c r="AB131" s="973"/>
      <c r="AC131" s="973"/>
      <c r="AD131" s="973"/>
      <c r="AE131" s="974"/>
      <c r="AF131" s="972">
        <v>7998644</v>
      </c>
      <c r="AG131" s="973"/>
      <c r="AH131" s="973"/>
      <c r="AI131" s="973"/>
      <c r="AJ131" s="974"/>
      <c r="AK131" s="972">
        <v>8945796</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3.2401596779999999</v>
      </c>
      <c r="AB132" s="1084"/>
      <c r="AC132" s="1084"/>
      <c r="AD132" s="1084"/>
      <c r="AE132" s="1085"/>
      <c r="AF132" s="1086">
        <v>2.964314951</v>
      </c>
      <c r="AG132" s="1084"/>
      <c r="AH132" s="1084"/>
      <c r="AI132" s="1084"/>
      <c r="AJ132" s="1085"/>
      <c r="AK132" s="1086">
        <v>3.4288284689999999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3.7</v>
      </c>
      <c r="AB133" s="1067"/>
      <c r="AC133" s="1067"/>
      <c r="AD133" s="1067"/>
      <c r="AE133" s="1068"/>
      <c r="AF133" s="1066">
        <v>3.3</v>
      </c>
      <c r="AG133" s="1067"/>
      <c r="AH133" s="1067"/>
      <c r="AI133" s="1067"/>
      <c r="AJ133" s="1068"/>
      <c r="AK133" s="1066">
        <v>3.2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P3oZLcRoSCyF3vxHrSu2ASDfnx78ZEY4qaqcYoYMpaBBbNLj+c4b27+jpZyYzA/Nh5rPJlW6wkC0Wkp1M5iqw==" saltValue="9pH9L1hmZude8ZNvTSOJ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16" zoomScale="70" zoomScaleNormal="85" zoomScaleSheetLayoutView="70" workbookViewId="0">
      <selection activeCell="AO73" sqref="AO7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3c7OhBqhSF6v8LT6vbyAuB/CN2x/FCphoHfg8SZsxYw2zLi/kK8tmJsNhiiJFyM1X1KOxIf0QH8F48Yjrx70QQ==" saltValue="FvO0OyU+fqhLrEhM+YvR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HEJxxIDm2uOJx5AANwZ+yQhXtIIug1AbfTUC7W69RZK8J29QLg7kQX15MvUS6UWrDMlq0jV+FdKXiL48QlNwA==" saltValue="pUO9dAFhVfYSIflo7bg/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5"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1961528</v>
      </c>
      <c r="AP9" s="262">
        <v>203732</v>
      </c>
      <c r="AQ9" s="263">
        <v>118131</v>
      </c>
      <c r="AR9" s="264">
        <v>72.5</v>
      </c>
    </row>
    <row r="10" spans="1:46" ht="13.5" customHeight="1" x14ac:dyDescent="0.15">
      <c r="A10" s="247"/>
      <c r="AK10" s="1103" t="s">
        <v>486</v>
      </c>
      <c r="AL10" s="1104"/>
      <c r="AM10" s="1104"/>
      <c r="AN10" s="1105"/>
      <c r="AO10" s="265">
        <v>751533</v>
      </c>
      <c r="AP10" s="265">
        <v>78057</v>
      </c>
      <c r="AQ10" s="266">
        <v>19338</v>
      </c>
      <c r="AR10" s="267">
        <v>303.60000000000002</v>
      </c>
    </row>
    <row r="11" spans="1:46" ht="13.5" customHeight="1" x14ac:dyDescent="0.15">
      <c r="A11" s="247"/>
      <c r="AK11" s="1103" t="s">
        <v>487</v>
      </c>
      <c r="AL11" s="1104"/>
      <c r="AM11" s="1104"/>
      <c r="AN11" s="1105"/>
      <c r="AO11" s="265">
        <v>36651</v>
      </c>
      <c r="AP11" s="265">
        <v>3807</v>
      </c>
      <c r="AQ11" s="266">
        <v>1486</v>
      </c>
      <c r="AR11" s="267">
        <v>156.19999999999999</v>
      </c>
    </row>
    <row r="12" spans="1:46" ht="13.5" customHeight="1" x14ac:dyDescent="0.15">
      <c r="A12" s="247"/>
      <c r="AK12" s="1103" t="s">
        <v>488</v>
      </c>
      <c r="AL12" s="1104"/>
      <c r="AM12" s="1104"/>
      <c r="AN12" s="1105"/>
      <c r="AO12" s="265" t="s">
        <v>489</v>
      </c>
      <c r="AP12" s="265" t="s">
        <v>489</v>
      </c>
      <c r="AQ12" s="266" t="s">
        <v>489</v>
      </c>
      <c r="AR12" s="267" t="s">
        <v>489</v>
      </c>
    </row>
    <row r="13" spans="1:46" ht="13.5" customHeight="1" x14ac:dyDescent="0.15">
      <c r="A13" s="247"/>
      <c r="AK13" s="1103" t="s">
        <v>490</v>
      </c>
      <c r="AL13" s="1104"/>
      <c r="AM13" s="1104"/>
      <c r="AN13" s="1105"/>
      <c r="AO13" s="265">
        <v>157227</v>
      </c>
      <c r="AP13" s="265">
        <v>16330</v>
      </c>
      <c r="AQ13" s="266">
        <v>4880</v>
      </c>
      <c r="AR13" s="267">
        <v>234.6</v>
      </c>
    </row>
    <row r="14" spans="1:46" ht="13.5" customHeight="1" x14ac:dyDescent="0.15">
      <c r="A14" s="247"/>
      <c r="AK14" s="1103" t="s">
        <v>491</v>
      </c>
      <c r="AL14" s="1104"/>
      <c r="AM14" s="1104"/>
      <c r="AN14" s="1105"/>
      <c r="AO14" s="265">
        <v>50000</v>
      </c>
      <c r="AP14" s="265">
        <v>5193</v>
      </c>
      <c r="AQ14" s="266">
        <v>1912</v>
      </c>
      <c r="AR14" s="267">
        <v>171.6</v>
      </c>
    </row>
    <row r="15" spans="1:46" ht="13.5" customHeight="1" x14ac:dyDescent="0.15">
      <c r="A15" s="247"/>
      <c r="AK15" s="1106" t="s">
        <v>492</v>
      </c>
      <c r="AL15" s="1107"/>
      <c r="AM15" s="1107"/>
      <c r="AN15" s="1108"/>
      <c r="AO15" s="265">
        <v>-83792</v>
      </c>
      <c r="AP15" s="265">
        <v>-8703</v>
      </c>
      <c r="AQ15" s="266">
        <v>-7094</v>
      </c>
      <c r="AR15" s="267">
        <v>22.7</v>
      </c>
    </row>
    <row r="16" spans="1:46" x14ac:dyDescent="0.15">
      <c r="A16" s="247"/>
      <c r="AK16" s="1106" t="s">
        <v>177</v>
      </c>
      <c r="AL16" s="1107"/>
      <c r="AM16" s="1107"/>
      <c r="AN16" s="1108"/>
      <c r="AO16" s="265">
        <v>2873147</v>
      </c>
      <c r="AP16" s="265">
        <v>298416</v>
      </c>
      <c r="AQ16" s="266">
        <v>138653</v>
      </c>
      <c r="AR16" s="267">
        <v>115.2</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20.46</v>
      </c>
      <c r="AP21" s="278">
        <v>11.03</v>
      </c>
      <c r="AQ21" s="279">
        <v>9.43</v>
      </c>
      <c r="AS21" s="280"/>
      <c r="AT21" s="276"/>
    </row>
    <row r="22" spans="1:46" s="248" customFormat="1" x14ac:dyDescent="0.15">
      <c r="A22" s="276"/>
      <c r="AK22" s="1109" t="s">
        <v>498</v>
      </c>
      <c r="AL22" s="1110"/>
      <c r="AM22" s="1110"/>
      <c r="AN22" s="1111"/>
      <c r="AO22" s="281">
        <v>101.2</v>
      </c>
      <c r="AP22" s="282">
        <v>96.9</v>
      </c>
      <c r="AQ22" s="283">
        <v>4.3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314351</v>
      </c>
      <c r="AP32" s="291">
        <v>32650</v>
      </c>
      <c r="AQ32" s="292">
        <v>59716</v>
      </c>
      <c r="AR32" s="293">
        <v>-45.3</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t="s">
        <v>489</v>
      </c>
      <c r="AR34" s="293" t="s">
        <v>489</v>
      </c>
    </row>
    <row r="35" spans="1:46" ht="27" customHeight="1" x14ac:dyDescent="0.15">
      <c r="A35" s="247"/>
      <c r="AK35" s="1117" t="s">
        <v>505</v>
      </c>
      <c r="AL35" s="1118"/>
      <c r="AM35" s="1118"/>
      <c r="AN35" s="1119"/>
      <c r="AO35" s="291">
        <v>378766</v>
      </c>
      <c r="AP35" s="291">
        <v>39340</v>
      </c>
      <c r="AQ35" s="292">
        <v>21226</v>
      </c>
      <c r="AR35" s="293">
        <v>85.3</v>
      </c>
    </row>
    <row r="36" spans="1:46" ht="27" customHeight="1" x14ac:dyDescent="0.15">
      <c r="A36" s="247"/>
      <c r="AK36" s="1117" t="s">
        <v>506</v>
      </c>
      <c r="AL36" s="1118"/>
      <c r="AM36" s="1118"/>
      <c r="AN36" s="1119"/>
      <c r="AO36" s="291">
        <v>12687</v>
      </c>
      <c r="AP36" s="291">
        <v>1318</v>
      </c>
      <c r="AQ36" s="292">
        <v>5622</v>
      </c>
      <c r="AR36" s="293">
        <v>-76.599999999999994</v>
      </c>
    </row>
    <row r="37" spans="1:46" ht="13.5" customHeight="1" x14ac:dyDescent="0.15">
      <c r="A37" s="247"/>
      <c r="AK37" s="1117" t="s">
        <v>507</v>
      </c>
      <c r="AL37" s="1118"/>
      <c r="AM37" s="1118"/>
      <c r="AN37" s="1119"/>
      <c r="AO37" s="291">
        <v>216</v>
      </c>
      <c r="AP37" s="291">
        <v>22</v>
      </c>
      <c r="AQ37" s="292">
        <v>447</v>
      </c>
      <c r="AR37" s="293">
        <v>-95.1</v>
      </c>
    </row>
    <row r="38" spans="1:46" ht="27" customHeight="1" x14ac:dyDescent="0.15">
      <c r="A38" s="247"/>
      <c r="AK38" s="1120" t="s">
        <v>508</v>
      </c>
      <c r="AL38" s="1121"/>
      <c r="AM38" s="1121"/>
      <c r="AN38" s="1122"/>
      <c r="AO38" s="294" t="s">
        <v>489</v>
      </c>
      <c r="AP38" s="294" t="s">
        <v>489</v>
      </c>
      <c r="AQ38" s="295">
        <v>23</v>
      </c>
      <c r="AR38" s="283" t="s">
        <v>489</v>
      </c>
      <c r="AS38" s="290"/>
    </row>
    <row r="39" spans="1:46" x14ac:dyDescent="0.15">
      <c r="A39" s="247"/>
      <c r="AK39" s="1120" t="s">
        <v>509</v>
      </c>
      <c r="AL39" s="1121"/>
      <c r="AM39" s="1121"/>
      <c r="AN39" s="1122"/>
      <c r="AO39" s="291">
        <v>-34272</v>
      </c>
      <c r="AP39" s="291">
        <v>-3560</v>
      </c>
      <c r="AQ39" s="292">
        <v>-1646</v>
      </c>
      <c r="AR39" s="293">
        <v>116.3</v>
      </c>
      <c r="AS39" s="290"/>
    </row>
    <row r="40" spans="1:46" ht="27" customHeight="1" x14ac:dyDescent="0.15">
      <c r="A40" s="247"/>
      <c r="AK40" s="1117" t="s">
        <v>510</v>
      </c>
      <c r="AL40" s="1118"/>
      <c r="AM40" s="1118"/>
      <c r="AN40" s="1119"/>
      <c r="AO40" s="291">
        <v>-365012</v>
      </c>
      <c r="AP40" s="291">
        <v>-37912</v>
      </c>
      <c r="AQ40" s="292">
        <v>-57881</v>
      </c>
      <c r="AR40" s="293">
        <v>-34.5</v>
      </c>
      <c r="AS40" s="290"/>
    </row>
    <row r="41" spans="1:46" x14ac:dyDescent="0.15">
      <c r="A41" s="247"/>
      <c r="AK41" s="1123" t="s">
        <v>287</v>
      </c>
      <c r="AL41" s="1124"/>
      <c r="AM41" s="1124"/>
      <c r="AN41" s="1125"/>
      <c r="AO41" s="291">
        <v>306736</v>
      </c>
      <c r="AP41" s="291">
        <v>31859</v>
      </c>
      <c r="AQ41" s="292">
        <v>27507</v>
      </c>
      <c r="AR41" s="293">
        <v>15.8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4336280</v>
      </c>
      <c r="AN51" s="313">
        <v>428021</v>
      </c>
      <c r="AO51" s="314">
        <v>47.3</v>
      </c>
      <c r="AP51" s="315">
        <v>94796</v>
      </c>
      <c r="AQ51" s="316">
        <v>1.4</v>
      </c>
      <c r="AR51" s="317">
        <v>45.9</v>
      </c>
    </row>
    <row r="52" spans="1:44" x14ac:dyDescent="0.15">
      <c r="A52" s="247"/>
      <c r="AK52" s="318"/>
      <c r="AL52" s="319" t="s">
        <v>520</v>
      </c>
      <c r="AM52" s="320">
        <v>3492562</v>
      </c>
      <c r="AN52" s="321">
        <v>344740</v>
      </c>
      <c r="AO52" s="322">
        <v>25.2</v>
      </c>
      <c r="AP52" s="323">
        <v>55781</v>
      </c>
      <c r="AQ52" s="324">
        <v>4.5999999999999996</v>
      </c>
      <c r="AR52" s="325">
        <v>20.6</v>
      </c>
    </row>
    <row r="53" spans="1:44" x14ac:dyDescent="0.15">
      <c r="A53" s="247"/>
      <c r="AK53" s="303" t="s">
        <v>521</v>
      </c>
      <c r="AL53" s="304"/>
      <c r="AM53" s="312">
        <v>5009305</v>
      </c>
      <c r="AN53" s="313">
        <v>500981</v>
      </c>
      <c r="AO53" s="314">
        <v>17</v>
      </c>
      <c r="AP53" s="315">
        <v>85942</v>
      </c>
      <c r="AQ53" s="316">
        <v>-9.3000000000000007</v>
      </c>
      <c r="AR53" s="317">
        <v>26.3</v>
      </c>
    </row>
    <row r="54" spans="1:44" x14ac:dyDescent="0.15">
      <c r="A54" s="247"/>
      <c r="AK54" s="318"/>
      <c r="AL54" s="319" t="s">
        <v>520</v>
      </c>
      <c r="AM54" s="320">
        <v>4921924</v>
      </c>
      <c r="AN54" s="321">
        <v>492242</v>
      </c>
      <c r="AO54" s="322">
        <v>42.8</v>
      </c>
      <c r="AP54" s="323">
        <v>48630</v>
      </c>
      <c r="AQ54" s="324">
        <v>-12.8</v>
      </c>
      <c r="AR54" s="325">
        <v>55.6</v>
      </c>
    </row>
    <row r="55" spans="1:44" x14ac:dyDescent="0.15">
      <c r="A55" s="247"/>
      <c r="AK55" s="303" t="s">
        <v>522</v>
      </c>
      <c r="AL55" s="304"/>
      <c r="AM55" s="312">
        <v>3151366</v>
      </c>
      <c r="AN55" s="313">
        <v>318771</v>
      </c>
      <c r="AO55" s="314">
        <v>-36.4</v>
      </c>
      <c r="AP55" s="315">
        <v>95007</v>
      </c>
      <c r="AQ55" s="316">
        <v>10.5</v>
      </c>
      <c r="AR55" s="317">
        <v>-46.9</v>
      </c>
    </row>
    <row r="56" spans="1:44" x14ac:dyDescent="0.15">
      <c r="A56" s="247"/>
      <c r="AK56" s="318"/>
      <c r="AL56" s="319" t="s">
        <v>520</v>
      </c>
      <c r="AM56" s="320">
        <v>3122814</v>
      </c>
      <c r="AN56" s="321">
        <v>315882</v>
      </c>
      <c r="AO56" s="322">
        <v>-35.799999999999997</v>
      </c>
      <c r="AP56" s="323">
        <v>48509</v>
      </c>
      <c r="AQ56" s="324">
        <v>-0.2</v>
      </c>
      <c r="AR56" s="325">
        <v>-35.6</v>
      </c>
    </row>
    <row r="57" spans="1:44" x14ac:dyDescent="0.15">
      <c r="A57" s="247"/>
      <c r="AK57" s="303" t="s">
        <v>523</v>
      </c>
      <c r="AL57" s="304"/>
      <c r="AM57" s="312">
        <v>2899238</v>
      </c>
      <c r="AN57" s="313">
        <v>297785</v>
      </c>
      <c r="AO57" s="314">
        <v>-6.6</v>
      </c>
      <c r="AP57" s="315">
        <v>98176</v>
      </c>
      <c r="AQ57" s="316">
        <v>3.3</v>
      </c>
      <c r="AR57" s="317">
        <v>-9.9</v>
      </c>
    </row>
    <row r="58" spans="1:44" x14ac:dyDescent="0.15">
      <c r="A58" s="247"/>
      <c r="AK58" s="318"/>
      <c r="AL58" s="319" t="s">
        <v>520</v>
      </c>
      <c r="AM58" s="320">
        <v>2493974</v>
      </c>
      <c r="AN58" s="321">
        <v>256160</v>
      </c>
      <c r="AO58" s="322">
        <v>-18.899999999999999</v>
      </c>
      <c r="AP58" s="323">
        <v>58489</v>
      </c>
      <c r="AQ58" s="324">
        <v>20.6</v>
      </c>
      <c r="AR58" s="325">
        <v>-39.5</v>
      </c>
    </row>
    <row r="59" spans="1:44" x14ac:dyDescent="0.15">
      <c r="A59" s="247"/>
      <c r="AK59" s="303" t="s">
        <v>524</v>
      </c>
      <c r="AL59" s="304"/>
      <c r="AM59" s="312">
        <v>2455621</v>
      </c>
      <c r="AN59" s="313">
        <v>255050</v>
      </c>
      <c r="AO59" s="314">
        <v>-14.4</v>
      </c>
      <c r="AP59" s="315">
        <v>119283</v>
      </c>
      <c r="AQ59" s="316">
        <v>21.5</v>
      </c>
      <c r="AR59" s="317">
        <v>-35.9</v>
      </c>
    </row>
    <row r="60" spans="1:44" x14ac:dyDescent="0.15">
      <c r="A60" s="247"/>
      <c r="AK60" s="318"/>
      <c r="AL60" s="319" t="s">
        <v>520</v>
      </c>
      <c r="AM60" s="320">
        <v>2277252</v>
      </c>
      <c r="AN60" s="321">
        <v>236524</v>
      </c>
      <c r="AO60" s="322">
        <v>-7.7</v>
      </c>
      <c r="AP60" s="323">
        <v>64747</v>
      </c>
      <c r="AQ60" s="324">
        <v>10.7</v>
      </c>
      <c r="AR60" s="325">
        <v>-18.399999999999999</v>
      </c>
    </row>
    <row r="61" spans="1:44" x14ac:dyDescent="0.15">
      <c r="A61" s="247"/>
      <c r="AK61" s="303" t="s">
        <v>525</v>
      </c>
      <c r="AL61" s="326"/>
      <c r="AM61" s="312">
        <v>3570362</v>
      </c>
      <c r="AN61" s="313">
        <v>360122</v>
      </c>
      <c r="AO61" s="314">
        <v>1.4</v>
      </c>
      <c r="AP61" s="315">
        <v>98641</v>
      </c>
      <c r="AQ61" s="327">
        <v>5.5</v>
      </c>
      <c r="AR61" s="317">
        <v>-4.0999999999999996</v>
      </c>
    </row>
    <row r="62" spans="1:44" x14ac:dyDescent="0.15">
      <c r="A62" s="247"/>
      <c r="AK62" s="318"/>
      <c r="AL62" s="319" t="s">
        <v>520</v>
      </c>
      <c r="AM62" s="320">
        <v>3261705</v>
      </c>
      <c r="AN62" s="321">
        <v>329110</v>
      </c>
      <c r="AO62" s="322">
        <v>1.1000000000000001</v>
      </c>
      <c r="AP62" s="323">
        <v>55231</v>
      </c>
      <c r="AQ62" s="324">
        <v>4.5999999999999996</v>
      </c>
      <c r="AR62" s="325">
        <v>-3.5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5SAWwSV7uynKL8Pw/me4kmN210QiGzHg7Yi9n7u9R0+lnIm8Jsaj1/jSOC1R5ojMQgYkCuhSlV0zjMQeIv0nuQ==" saltValue="PrHT9Z1jtOzbXSFwlN/J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Xnxvz6qlDKvqkIAbcYL0hxK9Dt+6AHmLYSZuIKVKDrDXgEgwOcH8ZSIawKGF6S/YC5mPTeeC8n7nvsfZDRy+uA==" saltValue="xzhJZz7s9wH6TtfVA8Iz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0" zoomScaleNormal="70" zoomScaleSheetLayoutView="55" workbookViewId="0">
      <selection activeCell="DC80" sqref="DC80"/>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VH/xTj5zzHh5bly+Io2rvp8mFFtK1yN8Pz9tSUDtzr+/FXQkaC0LdSlrDJL5zibTWolxBZqqI3Q/5HyNyUXKcw==" saltValue="/I5/vSO68DHrI40XpsBc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70.13</v>
      </c>
      <c r="G47" s="12">
        <v>57.69</v>
      </c>
      <c r="H47" s="12">
        <v>50.1</v>
      </c>
      <c r="I47" s="12">
        <v>49.8</v>
      </c>
      <c r="J47" s="13">
        <v>42.79</v>
      </c>
    </row>
    <row r="48" spans="2:10" ht="57.75" customHeight="1" x14ac:dyDescent="0.15">
      <c r="B48" s="14"/>
      <c r="C48" s="1128" t="s">
        <v>4</v>
      </c>
      <c r="D48" s="1128"/>
      <c r="E48" s="1129"/>
      <c r="F48" s="15">
        <v>1.23</v>
      </c>
      <c r="G48" s="16">
        <v>2.2000000000000002</v>
      </c>
      <c r="H48" s="16">
        <v>2.41</v>
      </c>
      <c r="I48" s="16">
        <v>2.54</v>
      </c>
      <c r="J48" s="17">
        <v>2.78</v>
      </c>
    </row>
    <row r="49" spans="2:10" ht="57.75" customHeight="1" thickBot="1" x14ac:dyDescent="0.2">
      <c r="B49" s="18"/>
      <c r="C49" s="1130" t="s">
        <v>5</v>
      </c>
      <c r="D49" s="1130"/>
      <c r="E49" s="1131"/>
      <c r="F49" s="19" t="s">
        <v>532</v>
      </c>
      <c r="G49" s="20" t="s">
        <v>533</v>
      </c>
      <c r="H49" s="20" t="s">
        <v>534</v>
      </c>
      <c r="I49" s="20" t="s">
        <v>535</v>
      </c>
      <c r="J49" s="21" t="s">
        <v>536</v>
      </c>
    </row>
    <row r="50" spans="2:10" x14ac:dyDescent="0.15"/>
  </sheetData>
  <sheetProtection algorithmName="SHA-512" hashValue="roPdDbdLKW87IkzNAeJYBgttZ+Jnvc96RK+diaJNwn4LoLWWHyNOT7NDbTEolF2uS9X4cXdQTTLkjrWgFEz7ZA==" saltValue="RYt417SPlzgmojGBtrI+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rks301</cp:lastModifiedBy>
  <cp:lastPrinted>2026-03-12T07:42:37Z</cp:lastPrinted>
  <dcterms:created xsi:type="dcterms:W3CDTF">2026-02-23T04:26:49Z</dcterms:created>
  <dcterms:modified xsi:type="dcterms:W3CDTF">2026-03-12T07:48:57Z</dcterms:modified>
  <cp:category/>
</cp:coreProperties>
</file>